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erver\ДокументыДО\Платні Послуги\Сектор ЕВ та ПП\2023\Наказ+додаток на вартість навчання 2023\"/>
    </mc:Choice>
  </mc:AlternateContent>
  <bookViews>
    <workbookView xWindow="0" yWindow="0" windowWidth="21600" windowHeight="8865" activeTab="5"/>
  </bookViews>
  <sheets>
    <sheet name="бакалавр денна " sheetId="1" r:id="rId1"/>
    <sheet name="скороч. термін денна" sheetId="2" r:id="rId2"/>
    <sheet name="магістр денна " sheetId="3" r:id="rId3"/>
    <sheet name="маг.вет" sheetId="4" r:id="rId4"/>
    <sheet name="маг.вет (ст)" sheetId="5" r:id="rId5"/>
    <sheet name="мол. бакалавр" sheetId="6" r:id="rId6"/>
  </sheets>
  <definedNames>
    <definedName name="_xlnm._FilterDatabase" localSheetId="0" hidden="1">'бакалавр денна '!$A$8:$S$121</definedName>
    <definedName name="_xlnm._FilterDatabase" localSheetId="2" hidden="1">'магістр денна '!$A$8:$O$63</definedName>
    <definedName name="_xlnm._FilterDatabase" localSheetId="5" hidden="1">'мол. бакалавр'!$A$8:$K$14</definedName>
    <definedName name="_xlnm._FilterDatabase" localSheetId="1" hidden="1">'скороч. термін денна'!$A$8:$L$75</definedName>
    <definedName name="Excel_BuiltIn__FilterDatabase" localSheetId="0">'бакалавр денна '!$A$8:$S$121</definedName>
    <definedName name="Excel_BuiltIn__FilterDatabase" localSheetId="2">'магістр денна '!$A$8:$O$63</definedName>
    <definedName name="Excel_BuiltIn__FilterDatabase" localSheetId="5">'мол. бакалавр'!$A$8:$K$14</definedName>
    <definedName name="Excel_BuiltIn__FilterDatabase" localSheetId="1">'скороч. термін денна'!$A$8:$L$75</definedName>
    <definedName name="Excel_BuiltIn_Print_Area" localSheetId="1">'скороч. термін денна'!$A$1:$L$75</definedName>
    <definedName name="Excel_BuiltIn_Print_Titles" localSheetId="0">'бакалавр денна '!$7:$9</definedName>
    <definedName name="Excel_BuiltIn_Print_Titles" localSheetId="2">'магістр денна '!$7:$9</definedName>
    <definedName name="Excel_BuiltIn_Print_Titles" localSheetId="5">'мол. бакалавр'!$7:$9</definedName>
    <definedName name="Excel_BuiltIn_Print_Titles" localSheetId="1">'скороч. термін денна'!$7:$9</definedName>
    <definedName name="_xlnm.Print_Titles" localSheetId="0">'бакалавр денна '!$7:$9</definedName>
    <definedName name="_xlnm.Print_Titles" localSheetId="2">'магістр денна '!$7:$9</definedName>
    <definedName name="_xlnm.Print_Titles" localSheetId="5">'мол. бакалавр'!$7:$9</definedName>
    <definedName name="_xlnm.Print_Titles" localSheetId="1">'скороч. термін денна'!$7:$9</definedName>
    <definedName name="_xlnm.Print_Area" localSheetId="0">'бакалавр денна '!$A$1:$P$127</definedName>
    <definedName name="_xlnm.Print_Area" localSheetId="2">'магістр денна '!$A$1:$M$65</definedName>
    <definedName name="_xlnm.Print_Area" localSheetId="5">'мол. бакалавр'!$A$1:$K$16</definedName>
    <definedName name="_xlnm.Print_Area" localSheetId="1">'скороч. термін денна'!$A$1:$L$76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G13" i="6" s="1"/>
  <c r="I12" i="6"/>
  <c r="G12" i="6"/>
  <c r="G11" i="6"/>
  <c r="I10" i="6"/>
  <c r="G10" i="6"/>
  <c r="O16" i="5"/>
  <c r="N16" i="5"/>
  <c r="L16" i="5"/>
  <c r="M16" i="5" s="1"/>
  <c r="J16" i="5"/>
  <c r="K16" i="5" s="1"/>
  <c r="I16" i="5"/>
  <c r="H16" i="5"/>
  <c r="N15" i="5"/>
  <c r="O15" i="5" s="1"/>
  <c r="L15" i="5"/>
  <c r="M15" i="5" s="1"/>
  <c r="J15" i="5"/>
  <c r="K15" i="5" s="1"/>
  <c r="I15" i="5"/>
  <c r="H15" i="5"/>
  <c r="X11" i="5"/>
  <c r="N11" i="5"/>
  <c r="O11" i="5" s="1"/>
  <c r="M11" i="5"/>
  <c r="K11" i="5"/>
  <c r="I11" i="5"/>
  <c r="Y11" i="5" s="1"/>
  <c r="W11" i="5" s="1"/>
  <c r="X10" i="5"/>
  <c r="O10" i="5"/>
  <c r="P10" i="5" s="1"/>
  <c r="Q10" i="5" s="1"/>
  <c r="M10" i="5"/>
  <c r="G10" i="5" s="1"/>
  <c r="R10" i="5" s="1"/>
  <c r="K10" i="5"/>
  <c r="I10" i="5"/>
  <c r="Y10" i="5" s="1"/>
  <c r="W10" i="5" s="1"/>
  <c r="N26" i="4"/>
  <c r="O26" i="4" s="1"/>
  <c r="L26" i="4"/>
  <c r="M26" i="4" s="1"/>
  <c r="J26" i="4"/>
  <c r="K26" i="4" s="1"/>
  <c r="I26" i="4"/>
  <c r="H26" i="4"/>
  <c r="N25" i="4"/>
  <c r="O25" i="4" s="1"/>
  <c r="L25" i="4"/>
  <c r="M25" i="4" s="1"/>
  <c r="J25" i="4"/>
  <c r="K25" i="4" s="1"/>
  <c r="I25" i="4"/>
  <c r="H25" i="4"/>
  <c r="AA21" i="4"/>
  <c r="Z21" i="4"/>
  <c r="Y21" i="4" s="1"/>
  <c r="G21" i="4"/>
  <c r="X21" i="4" s="1"/>
  <c r="G20" i="4"/>
  <c r="I19" i="4"/>
  <c r="J19" i="4" s="1"/>
  <c r="Z18" i="4"/>
  <c r="K18" i="4"/>
  <c r="L18" i="4" s="1"/>
  <c r="M18" i="4" s="1"/>
  <c r="N18" i="4" s="1"/>
  <c r="O18" i="4" s="1"/>
  <c r="I18" i="4"/>
  <c r="Z17" i="4"/>
  <c r="M17" i="4"/>
  <c r="N17" i="4" s="1"/>
  <c r="O17" i="4" s="1"/>
  <c r="P17" i="4" s="1"/>
  <c r="Q17" i="4" s="1"/>
  <c r="K17" i="4"/>
  <c r="I17" i="4"/>
  <c r="AA17" i="4" s="1"/>
  <c r="Y17" i="4" s="1"/>
  <c r="Z16" i="4"/>
  <c r="S16" i="4"/>
  <c r="O16" i="4"/>
  <c r="P16" i="4" s="1"/>
  <c r="Q16" i="4" s="1"/>
  <c r="R16" i="4" s="1"/>
  <c r="M16" i="4"/>
  <c r="K16" i="4"/>
  <c r="I16" i="4"/>
  <c r="AA16" i="4" s="1"/>
  <c r="G15" i="4"/>
  <c r="G14" i="4"/>
  <c r="Z13" i="4"/>
  <c r="L13" i="4"/>
  <c r="M13" i="4" s="1"/>
  <c r="I13" i="4"/>
  <c r="J13" i="4" s="1"/>
  <c r="K13" i="4" s="1"/>
  <c r="Z12" i="4"/>
  <c r="L12" i="4"/>
  <c r="K12" i="4"/>
  <c r="I12" i="4"/>
  <c r="AA12" i="4" s="1"/>
  <c r="Y12" i="4" s="1"/>
  <c r="Z11" i="4"/>
  <c r="M11" i="4"/>
  <c r="N11" i="4" s="1"/>
  <c r="O11" i="4" s="1"/>
  <c r="P11" i="4" s="1"/>
  <c r="Q11" i="4" s="1"/>
  <c r="K11" i="4"/>
  <c r="I11" i="4"/>
  <c r="G11" i="4" s="1"/>
  <c r="Z10" i="4"/>
  <c r="Q10" i="4"/>
  <c r="R10" i="4" s="1"/>
  <c r="S10" i="4" s="1"/>
  <c r="O10" i="4"/>
  <c r="P10" i="4" s="1"/>
  <c r="M10" i="4"/>
  <c r="K10" i="4"/>
  <c r="I10" i="4"/>
  <c r="AA10" i="4" s="1"/>
  <c r="Y10" i="4" s="1"/>
  <c r="U62" i="3"/>
  <c r="J62" i="3"/>
  <c r="H62" i="3" s="1"/>
  <c r="R62" i="3" s="1"/>
  <c r="T61" i="3"/>
  <c r="K61" i="3"/>
  <c r="K60" i="3"/>
  <c r="I60" i="3"/>
  <c r="H60" i="3"/>
  <c r="U59" i="3"/>
  <c r="J59" i="3"/>
  <c r="T59" i="3" s="1"/>
  <c r="S59" i="3" s="1"/>
  <c r="H59" i="3"/>
  <c r="N59" i="3" s="1"/>
  <c r="U58" i="3"/>
  <c r="S58" i="3" s="1"/>
  <c r="T58" i="3"/>
  <c r="K58" i="3"/>
  <c r="I58" i="3"/>
  <c r="H58" i="3"/>
  <c r="U57" i="3"/>
  <c r="J57" i="3"/>
  <c r="T56" i="3"/>
  <c r="K56" i="3"/>
  <c r="U56" i="3" s="1"/>
  <c r="U55" i="3"/>
  <c r="J55" i="3"/>
  <c r="T55" i="3" s="1"/>
  <c r="S55" i="3" s="1"/>
  <c r="T54" i="3"/>
  <c r="R54" i="3"/>
  <c r="K54" i="3"/>
  <c r="U54" i="3" s="1"/>
  <c r="S54" i="3" s="1"/>
  <c r="H54" i="3"/>
  <c r="N54" i="3" s="1"/>
  <c r="U53" i="3"/>
  <c r="J53" i="3"/>
  <c r="T53" i="3" s="1"/>
  <c r="H53" i="3"/>
  <c r="R53" i="3" s="1"/>
  <c r="T52" i="3"/>
  <c r="K52" i="3"/>
  <c r="U52" i="3" s="1"/>
  <c r="U51" i="3"/>
  <c r="N51" i="3"/>
  <c r="J51" i="3"/>
  <c r="H51" i="3" s="1"/>
  <c r="R51" i="3" s="1"/>
  <c r="T50" i="3"/>
  <c r="K50" i="3"/>
  <c r="U49" i="3"/>
  <c r="J49" i="3"/>
  <c r="H49" i="3" s="1"/>
  <c r="T48" i="3"/>
  <c r="K48" i="3"/>
  <c r="U48" i="3" s="1"/>
  <c r="S48" i="3" s="1"/>
  <c r="U47" i="3"/>
  <c r="J47" i="3"/>
  <c r="H47" i="3" s="1"/>
  <c r="U46" i="3"/>
  <c r="T46" i="3"/>
  <c r="S46" i="3" s="1"/>
  <c r="K46" i="3"/>
  <c r="I46" i="3"/>
  <c r="H46" i="3"/>
  <c r="R46" i="3" s="1"/>
  <c r="U45" i="3"/>
  <c r="J45" i="3"/>
  <c r="T45" i="3" s="1"/>
  <c r="S45" i="3" s="1"/>
  <c r="H45" i="3"/>
  <c r="T44" i="3"/>
  <c r="K44" i="3"/>
  <c r="I44" i="3" s="1"/>
  <c r="H44" i="3"/>
  <c r="R44" i="3" s="1"/>
  <c r="U43" i="3"/>
  <c r="J43" i="3"/>
  <c r="H43" i="3" s="1"/>
  <c r="R43" i="3" s="1"/>
  <c r="T42" i="3"/>
  <c r="K42" i="3"/>
  <c r="U42" i="3" s="1"/>
  <c r="S42" i="3" s="1"/>
  <c r="K41" i="3"/>
  <c r="I41" i="3" s="1"/>
  <c r="U40" i="3"/>
  <c r="T40" i="3"/>
  <c r="S40" i="3" s="1"/>
  <c r="J40" i="3"/>
  <c r="H40" i="3" s="1"/>
  <c r="U39" i="3"/>
  <c r="T39" i="3"/>
  <c r="K39" i="3"/>
  <c r="I39" i="3" s="1"/>
  <c r="H39" i="3"/>
  <c r="R39" i="3" s="1"/>
  <c r="U38" i="3"/>
  <c r="S38" i="3" s="1"/>
  <c r="J38" i="3"/>
  <c r="T38" i="3" s="1"/>
  <c r="H38" i="3"/>
  <c r="T37" i="3"/>
  <c r="K37" i="3"/>
  <c r="I37" i="3" s="1"/>
  <c r="H37" i="3"/>
  <c r="R37" i="3" s="1"/>
  <c r="U36" i="3"/>
  <c r="J36" i="3"/>
  <c r="H36" i="3" s="1"/>
  <c r="R36" i="3" s="1"/>
  <c r="T35" i="3"/>
  <c r="K35" i="3"/>
  <c r="U34" i="3"/>
  <c r="J34" i="3"/>
  <c r="T34" i="3" s="1"/>
  <c r="S34" i="3" s="1"/>
  <c r="T33" i="3"/>
  <c r="S33" i="3" s="1"/>
  <c r="K33" i="3"/>
  <c r="U33" i="3" s="1"/>
  <c r="I33" i="3"/>
  <c r="H33" i="3"/>
  <c r="N33" i="3" s="1"/>
  <c r="U32" i="3"/>
  <c r="J32" i="3"/>
  <c r="T32" i="3" s="1"/>
  <c r="U31" i="3"/>
  <c r="T31" i="3"/>
  <c r="K31" i="3"/>
  <c r="I31" i="3"/>
  <c r="H31" i="3"/>
  <c r="R31" i="3" s="1"/>
  <c r="U30" i="3"/>
  <c r="J30" i="3"/>
  <c r="T30" i="3" s="1"/>
  <c r="T29" i="3"/>
  <c r="K29" i="3"/>
  <c r="I29" i="3" s="1"/>
  <c r="U28" i="3"/>
  <c r="J28" i="3"/>
  <c r="T28" i="3" s="1"/>
  <c r="T27" i="3"/>
  <c r="K27" i="3"/>
  <c r="U27" i="3" s="1"/>
  <c r="S27" i="3" s="1"/>
  <c r="U26" i="3"/>
  <c r="S26" i="3"/>
  <c r="J26" i="3"/>
  <c r="T26" i="3" s="1"/>
  <c r="T25" i="3"/>
  <c r="K25" i="3"/>
  <c r="I25" i="3" s="1"/>
  <c r="U24" i="3"/>
  <c r="T24" i="3"/>
  <c r="S24" i="3" s="1"/>
  <c r="N24" i="3"/>
  <c r="J24" i="3"/>
  <c r="H24" i="3" s="1"/>
  <c r="R24" i="3" s="1"/>
  <c r="T23" i="3"/>
  <c r="K23" i="3"/>
  <c r="U22" i="3"/>
  <c r="J22" i="3"/>
  <c r="T22" i="3" s="1"/>
  <c r="T21" i="3"/>
  <c r="K21" i="3"/>
  <c r="U21" i="3" s="1"/>
  <c r="U20" i="3"/>
  <c r="J20" i="3"/>
  <c r="T20" i="3" s="1"/>
  <c r="S20" i="3" s="1"/>
  <c r="T19" i="3"/>
  <c r="K19" i="3"/>
  <c r="U19" i="3" s="1"/>
  <c r="S19" i="3" s="1"/>
  <c r="U18" i="3"/>
  <c r="R18" i="3"/>
  <c r="J18" i="3"/>
  <c r="T18" i="3" s="1"/>
  <c r="H18" i="3"/>
  <c r="N18" i="3" s="1"/>
  <c r="T17" i="3"/>
  <c r="K17" i="3"/>
  <c r="I17" i="3" s="1"/>
  <c r="U16" i="3"/>
  <c r="J16" i="3"/>
  <c r="U15" i="3"/>
  <c r="T15" i="3"/>
  <c r="S15" i="3" s="1"/>
  <c r="K15" i="3"/>
  <c r="H15" i="3" s="1"/>
  <c r="I15" i="3"/>
  <c r="H14" i="3"/>
  <c r="U13" i="3"/>
  <c r="J13" i="3"/>
  <c r="H13" i="3" s="1"/>
  <c r="R13" i="3" s="1"/>
  <c r="T12" i="3"/>
  <c r="K12" i="3"/>
  <c r="U12" i="3" s="1"/>
  <c r="U11" i="3"/>
  <c r="J11" i="3"/>
  <c r="T11" i="3" s="1"/>
  <c r="T10" i="3"/>
  <c r="K10" i="3"/>
  <c r="L72" i="2"/>
  <c r="J72" i="2"/>
  <c r="H72" i="2"/>
  <c r="J71" i="2"/>
  <c r="H71" i="2"/>
  <c r="L70" i="2"/>
  <c r="J70" i="2"/>
  <c r="H70" i="2"/>
  <c r="F70" i="2" s="1"/>
  <c r="H69" i="2"/>
  <c r="F69" i="2" s="1"/>
  <c r="J68" i="2"/>
  <c r="H68" i="2"/>
  <c r="H67" i="2"/>
  <c r="F67" i="2" s="1"/>
  <c r="J66" i="2"/>
  <c r="H66" i="2"/>
  <c r="F66" i="2" s="1"/>
  <c r="H65" i="2"/>
  <c r="F65" i="2" s="1"/>
  <c r="J64" i="2"/>
  <c r="H64" i="2"/>
  <c r="F64" i="2"/>
  <c r="L63" i="2"/>
  <c r="F63" i="2" s="1"/>
  <c r="J63" i="2"/>
  <c r="H63" i="2"/>
  <c r="H62" i="2"/>
  <c r="F62" i="2" s="1"/>
  <c r="J61" i="2"/>
  <c r="H61" i="2"/>
  <c r="F61" i="2" s="1"/>
  <c r="L60" i="2"/>
  <c r="J60" i="2"/>
  <c r="H60" i="2"/>
  <c r="H59" i="2"/>
  <c r="F59" i="2" s="1"/>
  <c r="J58" i="2"/>
  <c r="F58" i="2" s="1"/>
  <c r="H58" i="2"/>
  <c r="L57" i="2"/>
  <c r="J57" i="2"/>
  <c r="H57" i="2"/>
  <c r="H56" i="2"/>
  <c r="F56" i="2"/>
  <c r="J55" i="2"/>
  <c r="H55" i="2"/>
  <c r="F55" i="2" s="1"/>
  <c r="L54" i="2"/>
  <c r="J54" i="2"/>
  <c r="H54" i="2"/>
  <c r="F54" i="2" s="1"/>
  <c r="H53" i="2"/>
  <c r="F53" i="2" s="1"/>
  <c r="J52" i="2"/>
  <c r="H52" i="2"/>
  <c r="F52" i="2"/>
  <c r="L51" i="2"/>
  <c r="F51" i="2" s="1"/>
  <c r="J51" i="2"/>
  <c r="H51" i="2"/>
  <c r="H50" i="2"/>
  <c r="F50" i="2" s="1"/>
  <c r="J49" i="2"/>
  <c r="H49" i="2"/>
  <c r="F49" i="2" s="1"/>
  <c r="H48" i="2"/>
  <c r="F48" i="2" s="1"/>
  <c r="J47" i="2"/>
  <c r="F47" i="2" s="1"/>
  <c r="H47" i="2"/>
  <c r="L46" i="2"/>
  <c r="J46" i="2"/>
  <c r="F46" i="2" s="1"/>
  <c r="H46" i="2"/>
  <c r="H45" i="2"/>
  <c r="F45" i="2"/>
  <c r="J44" i="2"/>
  <c r="H44" i="2"/>
  <c r="L43" i="2"/>
  <c r="J43" i="2"/>
  <c r="H43" i="2"/>
  <c r="H42" i="2"/>
  <c r="F42" i="2" s="1"/>
  <c r="J41" i="2"/>
  <c r="H41" i="2"/>
  <c r="F41" i="2"/>
  <c r="L40" i="2"/>
  <c r="J40" i="2"/>
  <c r="H40" i="2"/>
  <c r="F40" i="2"/>
  <c r="H39" i="2"/>
  <c r="F39" i="2" s="1"/>
  <c r="J38" i="2"/>
  <c r="H38" i="2"/>
  <c r="F38" i="2" s="1"/>
  <c r="L37" i="2"/>
  <c r="J37" i="2"/>
  <c r="H37" i="2"/>
  <c r="F37" i="2" s="1"/>
  <c r="J36" i="2"/>
  <c r="H36" i="2"/>
  <c r="F36" i="2" s="1"/>
  <c r="H35" i="2"/>
  <c r="F35" i="2"/>
  <c r="J34" i="2"/>
  <c r="H34" i="2"/>
  <c r="F34" i="2" s="1"/>
  <c r="L33" i="2"/>
  <c r="J33" i="2"/>
  <c r="H33" i="2"/>
  <c r="H32" i="2"/>
  <c r="F32" i="2" s="1"/>
  <c r="J31" i="2"/>
  <c r="H31" i="2"/>
  <c r="L30" i="2"/>
  <c r="J30" i="2"/>
  <c r="H30" i="2"/>
  <c r="L29" i="2"/>
  <c r="J29" i="2"/>
  <c r="H29" i="2"/>
  <c r="H28" i="2"/>
  <c r="F28" i="2"/>
  <c r="J27" i="2"/>
  <c r="H27" i="2"/>
  <c r="F27" i="2" s="1"/>
  <c r="L26" i="2"/>
  <c r="J26" i="2"/>
  <c r="H26" i="2"/>
  <c r="H25" i="2"/>
  <c r="F25" i="2" s="1"/>
  <c r="J24" i="2"/>
  <c r="H24" i="2"/>
  <c r="F24" i="2" s="1"/>
  <c r="L23" i="2"/>
  <c r="J23" i="2"/>
  <c r="H23" i="2"/>
  <c r="F23" i="2" s="1"/>
  <c r="H22" i="2"/>
  <c r="F22" i="2"/>
  <c r="J21" i="2"/>
  <c r="H21" i="2"/>
  <c r="L20" i="2"/>
  <c r="J20" i="2"/>
  <c r="H20" i="2"/>
  <c r="F20" i="2" s="1"/>
  <c r="H19" i="2"/>
  <c r="F19" i="2" s="1"/>
  <c r="J18" i="2"/>
  <c r="H18" i="2"/>
  <c r="L17" i="2"/>
  <c r="J17" i="2"/>
  <c r="H17" i="2"/>
  <c r="H16" i="2"/>
  <c r="F16" i="2"/>
  <c r="J15" i="2"/>
  <c r="H15" i="2"/>
  <c r="F15" i="2" s="1"/>
  <c r="L14" i="2"/>
  <c r="J14" i="2"/>
  <c r="H14" i="2"/>
  <c r="H13" i="2"/>
  <c r="F13" i="2" s="1"/>
  <c r="J12" i="2"/>
  <c r="H12" i="2"/>
  <c r="F12" i="2" s="1"/>
  <c r="L11" i="2"/>
  <c r="J11" i="2"/>
  <c r="H11" i="2"/>
  <c r="F11" i="2" s="1"/>
  <c r="H10" i="2"/>
  <c r="F10" i="2"/>
  <c r="P124" i="1"/>
  <c r="N124" i="1"/>
  <c r="L124" i="1"/>
  <c r="J124" i="1"/>
  <c r="J123" i="1"/>
  <c r="H123" i="1" s="1"/>
  <c r="L122" i="1"/>
  <c r="J122" i="1"/>
  <c r="H122" i="1"/>
  <c r="Y121" i="1"/>
  <c r="V121" i="1"/>
  <c r="N121" i="1"/>
  <c r="L121" i="1"/>
  <c r="J121" i="1"/>
  <c r="Y120" i="1"/>
  <c r="X120" i="1" s="1"/>
  <c r="V120" i="1"/>
  <c r="P120" i="1"/>
  <c r="N120" i="1"/>
  <c r="L120" i="1"/>
  <c r="J120" i="1"/>
  <c r="Z120" i="1" s="1"/>
  <c r="N119" i="1"/>
  <c r="L119" i="1"/>
  <c r="J119" i="1"/>
  <c r="P118" i="1"/>
  <c r="N118" i="1"/>
  <c r="H118" i="1" s="1"/>
  <c r="L118" i="1"/>
  <c r="J118" i="1"/>
  <c r="Y117" i="1"/>
  <c r="X117" i="1" s="1"/>
  <c r="V117" i="1"/>
  <c r="J117" i="1"/>
  <c r="Z117" i="1" s="1"/>
  <c r="Y116" i="1"/>
  <c r="V116" i="1"/>
  <c r="Z116" i="1" s="1"/>
  <c r="X116" i="1" s="1"/>
  <c r="L116" i="1"/>
  <c r="J116" i="1"/>
  <c r="H116" i="1" s="1"/>
  <c r="W116" i="1" s="1"/>
  <c r="Y115" i="1"/>
  <c r="V115" i="1"/>
  <c r="N115" i="1"/>
  <c r="L115" i="1"/>
  <c r="J115" i="1"/>
  <c r="H115" i="1" s="1"/>
  <c r="W115" i="1" s="1"/>
  <c r="Y114" i="1"/>
  <c r="V114" i="1"/>
  <c r="P114" i="1"/>
  <c r="N114" i="1"/>
  <c r="L114" i="1"/>
  <c r="J114" i="1"/>
  <c r="Z114" i="1" s="1"/>
  <c r="J113" i="1"/>
  <c r="H113" i="1" s="1"/>
  <c r="Y112" i="1"/>
  <c r="V112" i="1"/>
  <c r="L112" i="1"/>
  <c r="J112" i="1"/>
  <c r="Y111" i="1"/>
  <c r="V111" i="1"/>
  <c r="N111" i="1"/>
  <c r="L111" i="1"/>
  <c r="H111" i="1" s="1"/>
  <c r="S111" i="1" s="1"/>
  <c r="J111" i="1"/>
  <c r="Y110" i="1"/>
  <c r="V110" i="1"/>
  <c r="P110" i="1"/>
  <c r="N110" i="1"/>
  <c r="L110" i="1"/>
  <c r="J110" i="1"/>
  <c r="Z110" i="1" s="1"/>
  <c r="Y109" i="1"/>
  <c r="V109" i="1"/>
  <c r="J109" i="1"/>
  <c r="Y108" i="1"/>
  <c r="V108" i="1"/>
  <c r="Z108" i="1" s="1"/>
  <c r="X108" i="1" s="1"/>
  <c r="L108" i="1"/>
  <c r="J108" i="1"/>
  <c r="Y107" i="1"/>
  <c r="V107" i="1"/>
  <c r="N107" i="1"/>
  <c r="L107" i="1"/>
  <c r="J107" i="1"/>
  <c r="Z107" i="1" s="1"/>
  <c r="X107" i="1" s="1"/>
  <c r="Z106" i="1"/>
  <c r="X106" i="1" s="1"/>
  <c r="Y106" i="1"/>
  <c r="V106" i="1"/>
  <c r="P106" i="1"/>
  <c r="N106" i="1"/>
  <c r="L106" i="1"/>
  <c r="J106" i="1"/>
  <c r="Y105" i="1"/>
  <c r="V105" i="1"/>
  <c r="J105" i="1"/>
  <c r="Y104" i="1"/>
  <c r="V104" i="1"/>
  <c r="L104" i="1"/>
  <c r="J104" i="1"/>
  <c r="Z104" i="1" s="1"/>
  <c r="X104" i="1" s="1"/>
  <c r="Y103" i="1"/>
  <c r="V103" i="1"/>
  <c r="N103" i="1"/>
  <c r="L103" i="1"/>
  <c r="J103" i="1"/>
  <c r="Y102" i="1"/>
  <c r="V102" i="1"/>
  <c r="P102" i="1"/>
  <c r="N102" i="1"/>
  <c r="L102" i="1"/>
  <c r="J102" i="1"/>
  <c r="Y101" i="1"/>
  <c r="V101" i="1"/>
  <c r="Z101" i="1" s="1"/>
  <c r="X101" i="1" s="1"/>
  <c r="H101" i="1"/>
  <c r="W101" i="1" s="1"/>
  <c r="Y100" i="1"/>
  <c r="W100" i="1"/>
  <c r="V100" i="1"/>
  <c r="Z100" i="1" s="1"/>
  <c r="X100" i="1" s="1"/>
  <c r="H100" i="1"/>
  <c r="Y99" i="1"/>
  <c r="V99" i="1"/>
  <c r="Z99" i="1" s="1"/>
  <c r="S99" i="1"/>
  <c r="H99" i="1"/>
  <c r="W99" i="1" s="1"/>
  <c r="Y98" i="1"/>
  <c r="X98" i="1"/>
  <c r="V98" i="1"/>
  <c r="Z98" i="1" s="1"/>
  <c r="H98" i="1"/>
  <c r="S98" i="1" s="1"/>
  <c r="Y97" i="1"/>
  <c r="V97" i="1"/>
  <c r="J97" i="1"/>
  <c r="Y96" i="1"/>
  <c r="V96" i="1"/>
  <c r="Z96" i="1" s="1"/>
  <c r="X96" i="1" s="1"/>
  <c r="L96" i="1"/>
  <c r="J96" i="1"/>
  <c r="Y95" i="1"/>
  <c r="V95" i="1"/>
  <c r="N95" i="1"/>
  <c r="L95" i="1"/>
  <c r="J95" i="1"/>
  <c r="Z94" i="1"/>
  <c r="Y94" i="1"/>
  <c r="V94" i="1"/>
  <c r="P94" i="1"/>
  <c r="N94" i="1"/>
  <c r="L94" i="1"/>
  <c r="J94" i="1"/>
  <c r="Y93" i="1"/>
  <c r="W93" i="1"/>
  <c r="V93" i="1"/>
  <c r="J93" i="1"/>
  <c r="H93" i="1" s="1"/>
  <c r="Y92" i="1"/>
  <c r="V92" i="1"/>
  <c r="L92" i="1"/>
  <c r="J92" i="1"/>
  <c r="Z92" i="1" s="1"/>
  <c r="Z91" i="1"/>
  <c r="Y91" i="1"/>
  <c r="V91" i="1"/>
  <c r="N91" i="1"/>
  <c r="L91" i="1"/>
  <c r="H91" i="1" s="1"/>
  <c r="W91" i="1" s="1"/>
  <c r="J91" i="1"/>
  <c r="Y90" i="1"/>
  <c r="V90" i="1"/>
  <c r="P90" i="1"/>
  <c r="N90" i="1"/>
  <c r="L90" i="1"/>
  <c r="J90" i="1"/>
  <c r="Z90" i="1" s="1"/>
  <c r="Y89" i="1"/>
  <c r="V89" i="1"/>
  <c r="J89" i="1"/>
  <c r="Z89" i="1" s="1"/>
  <c r="X89" i="1" s="1"/>
  <c r="Y88" i="1"/>
  <c r="V88" i="1"/>
  <c r="L88" i="1"/>
  <c r="H88" i="1" s="1"/>
  <c r="S88" i="1" s="1"/>
  <c r="J88" i="1"/>
  <c r="Y87" i="1"/>
  <c r="V87" i="1"/>
  <c r="N87" i="1"/>
  <c r="L87" i="1"/>
  <c r="J87" i="1"/>
  <c r="Y86" i="1"/>
  <c r="V86" i="1"/>
  <c r="P86" i="1"/>
  <c r="Q86" i="1" s="1"/>
  <c r="R86" i="1" s="1"/>
  <c r="N86" i="1"/>
  <c r="L86" i="1"/>
  <c r="H86" i="1" s="1"/>
  <c r="S86" i="1" s="1"/>
  <c r="J86" i="1"/>
  <c r="Z86" i="1" s="1"/>
  <c r="Y85" i="1"/>
  <c r="W85" i="1"/>
  <c r="V85" i="1"/>
  <c r="J85" i="1"/>
  <c r="H85" i="1"/>
  <c r="Z84" i="1"/>
  <c r="Y84" i="1"/>
  <c r="V84" i="1"/>
  <c r="L84" i="1"/>
  <c r="J84" i="1"/>
  <c r="H84" i="1" s="1"/>
  <c r="Y83" i="1"/>
  <c r="V83" i="1"/>
  <c r="Z83" i="1" s="1"/>
  <c r="X83" i="1" s="1"/>
  <c r="N83" i="1"/>
  <c r="L83" i="1"/>
  <c r="J83" i="1"/>
  <c r="H83" i="1" s="1"/>
  <c r="S83" i="1" s="1"/>
  <c r="Z82" i="1"/>
  <c r="Y82" i="1"/>
  <c r="V82" i="1"/>
  <c r="P82" i="1"/>
  <c r="N82" i="1"/>
  <c r="L82" i="1"/>
  <c r="J82" i="1"/>
  <c r="Y81" i="1"/>
  <c r="V81" i="1"/>
  <c r="J81" i="1"/>
  <c r="H81" i="1" s="1"/>
  <c r="W81" i="1" s="1"/>
  <c r="Y80" i="1"/>
  <c r="V80" i="1"/>
  <c r="L80" i="1"/>
  <c r="J80" i="1"/>
  <c r="Y79" i="1"/>
  <c r="V79" i="1"/>
  <c r="N79" i="1"/>
  <c r="L79" i="1"/>
  <c r="J79" i="1"/>
  <c r="Z79" i="1" s="1"/>
  <c r="Y78" i="1"/>
  <c r="V78" i="1"/>
  <c r="P78" i="1"/>
  <c r="N78" i="1"/>
  <c r="L78" i="1"/>
  <c r="J78" i="1"/>
  <c r="Y77" i="1"/>
  <c r="V77" i="1"/>
  <c r="Z77" i="1" s="1"/>
  <c r="X77" i="1" s="1"/>
  <c r="J77" i="1"/>
  <c r="H77" i="1"/>
  <c r="W77" i="1" s="1"/>
  <c r="Y76" i="1"/>
  <c r="V76" i="1"/>
  <c r="L76" i="1"/>
  <c r="J76" i="1"/>
  <c r="H76" i="1" s="1"/>
  <c r="Y75" i="1"/>
  <c r="V75" i="1"/>
  <c r="N75" i="1"/>
  <c r="L75" i="1"/>
  <c r="J75" i="1"/>
  <c r="Y74" i="1"/>
  <c r="V74" i="1"/>
  <c r="P74" i="1"/>
  <c r="N74" i="1"/>
  <c r="L74" i="1"/>
  <c r="J74" i="1"/>
  <c r="Y73" i="1"/>
  <c r="V73" i="1"/>
  <c r="J73" i="1"/>
  <c r="H73" i="1" s="1"/>
  <c r="W73" i="1" s="1"/>
  <c r="Y72" i="1"/>
  <c r="V72" i="1"/>
  <c r="L72" i="1"/>
  <c r="J72" i="1"/>
  <c r="Y71" i="1"/>
  <c r="V71" i="1"/>
  <c r="N71" i="1"/>
  <c r="L71" i="1"/>
  <c r="J71" i="1"/>
  <c r="Y70" i="1"/>
  <c r="V70" i="1"/>
  <c r="P70" i="1"/>
  <c r="N70" i="1"/>
  <c r="L70" i="1"/>
  <c r="J70" i="1"/>
  <c r="Z70" i="1" s="1"/>
  <c r="X70" i="1" s="1"/>
  <c r="H70" i="1"/>
  <c r="S70" i="1" s="1"/>
  <c r="J69" i="1"/>
  <c r="H69" i="1" s="1"/>
  <c r="L68" i="1"/>
  <c r="J68" i="1"/>
  <c r="H68" i="1"/>
  <c r="N67" i="1"/>
  <c r="L67" i="1"/>
  <c r="J67" i="1"/>
  <c r="H67" i="1"/>
  <c r="P66" i="1"/>
  <c r="N66" i="1"/>
  <c r="L66" i="1"/>
  <c r="J66" i="1"/>
  <c r="H66" i="1" s="1"/>
  <c r="Y65" i="1"/>
  <c r="V65" i="1"/>
  <c r="J65" i="1"/>
  <c r="Z65" i="1" s="1"/>
  <c r="X65" i="1" s="1"/>
  <c r="Y64" i="1"/>
  <c r="V64" i="1"/>
  <c r="L64" i="1"/>
  <c r="J64" i="1"/>
  <c r="Y63" i="1"/>
  <c r="V63" i="1"/>
  <c r="N63" i="1"/>
  <c r="L63" i="1"/>
  <c r="J63" i="1"/>
  <c r="Z63" i="1" s="1"/>
  <c r="X63" i="1" s="1"/>
  <c r="Y62" i="1"/>
  <c r="V62" i="1"/>
  <c r="P62" i="1"/>
  <c r="N62" i="1"/>
  <c r="L62" i="1"/>
  <c r="J62" i="1"/>
  <c r="J61" i="1"/>
  <c r="H61" i="1" s="1"/>
  <c r="L60" i="1"/>
  <c r="J60" i="1"/>
  <c r="N59" i="1"/>
  <c r="L59" i="1"/>
  <c r="J59" i="1"/>
  <c r="H59" i="1" s="1"/>
  <c r="P58" i="1"/>
  <c r="N58" i="1"/>
  <c r="L58" i="1"/>
  <c r="J58" i="1"/>
  <c r="Y57" i="1"/>
  <c r="V57" i="1"/>
  <c r="J57" i="1"/>
  <c r="Z57" i="1" s="1"/>
  <c r="X57" i="1" s="1"/>
  <c r="H57" i="1"/>
  <c r="W57" i="1" s="1"/>
  <c r="Y56" i="1"/>
  <c r="V56" i="1"/>
  <c r="L56" i="1"/>
  <c r="J56" i="1"/>
  <c r="Z56" i="1" s="1"/>
  <c r="Y55" i="1"/>
  <c r="V55" i="1"/>
  <c r="N55" i="1"/>
  <c r="L55" i="1"/>
  <c r="J55" i="1"/>
  <c r="Y54" i="1"/>
  <c r="X54" i="1"/>
  <c r="V54" i="1"/>
  <c r="P54" i="1"/>
  <c r="N54" i="1"/>
  <c r="L54" i="1"/>
  <c r="J54" i="1"/>
  <c r="Z54" i="1" s="1"/>
  <c r="J53" i="1"/>
  <c r="H53" i="1" s="1"/>
  <c r="L52" i="1"/>
  <c r="J52" i="1"/>
  <c r="H52" i="1" s="1"/>
  <c r="N51" i="1"/>
  <c r="L51" i="1"/>
  <c r="J51" i="1"/>
  <c r="H51" i="1" s="1"/>
  <c r="P50" i="1"/>
  <c r="N50" i="1"/>
  <c r="L50" i="1"/>
  <c r="J50" i="1"/>
  <c r="J49" i="1"/>
  <c r="H49" i="1" s="1"/>
  <c r="L48" i="1"/>
  <c r="J48" i="1"/>
  <c r="H48" i="1" s="1"/>
  <c r="N47" i="1"/>
  <c r="L47" i="1"/>
  <c r="J47" i="1"/>
  <c r="H47" i="1" s="1"/>
  <c r="P46" i="1"/>
  <c r="N46" i="1"/>
  <c r="L46" i="1"/>
  <c r="J46" i="1"/>
  <c r="Y45" i="1"/>
  <c r="V45" i="1"/>
  <c r="J45" i="1"/>
  <c r="H45" i="1" s="1"/>
  <c r="W45" i="1" s="1"/>
  <c r="Y44" i="1"/>
  <c r="V44" i="1"/>
  <c r="L44" i="1"/>
  <c r="H44" i="1" s="1"/>
  <c r="S44" i="1" s="1"/>
  <c r="J44" i="1"/>
  <c r="Y43" i="1"/>
  <c r="V43" i="1"/>
  <c r="N43" i="1"/>
  <c r="L43" i="1"/>
  <c r="J43" i="1"/>
  <c r="H43" i="1" s="1"/>
  <c r="S43" i="1" s="1"/>
  <c r="Y42" i="1"/>
  <c r="V42" i="1"/>
  <c r="P42" i="1"/>
  <c r="N42" i="1"/>
  <c r="L42" i="1"/>
  <c r="J42" i="1"/>
  <c r="Y41" i="1"/>
  <c r="V41" i="1"/>
  <c r="J41" i="1"/>
  <c r="Z41" i="1" s="1"/>
  <c r="Y40" i="1"/>
  <c r="V40" i="1"/>
  <c r="L40" i="1"/>
  <c r="H40" i="1" s="1"/>
  <c r="J40" i="1"/>
  <c r="Y39" i="1"/>
  <c r="V39" i="1"/>
  <c r="N39" i="1"/>
  <c r="L39" i="1"/>
  <c r="J39" i="1"/>
  <c r="Y38" i="1"/>
  <c r="X38" i="1"/>
  <c r="V38" i="1"/>
  <c r="P38" i="1"/>
  <c r="N38" i="1"/>
  <c r="L38" i="1"/>
  <c r="H38" i="1" s="1"/>
  <c r="W38" i="1" s="1"/>
  <c r="J38" i="1"/>
  <c r="Z38" i="1" s="1"/>
  <c r="Y37" i="1"/>
  <c r="W37" i="1"/>
  <c r="V37" i="1"/>
  <c r="Z37" i="1" s="1"/>
  <c r="J37" i="1"/>
  <c r="H37" i="1"/>
  <c r="Z36" i="1"/>
  <c r="Y36" i="1"/>
  <c r="V36" i="1"/>
  <c r="L36" i="1"/>
  <c r="J36" i="1"/>
  <c r="H36" i="1" s="1"/>
  <c r="Y35" i="1"/>
  <c r="V35" i="1"/>
  <c r="N35" i="1"/>
  <c r="L35" i="1"/>
  <c r="J35" i="1"/>
  <c r="H35" i="1" s="1"/>
  <c r="S35" i="1" s="1"/>
  <c r="Y34" i="1"/>
  <c r="V34" i="1"/>
  <c r="P34" i="1"/>
  <c r="N34" i="1"/>
  <c r="L34" i="1"/>
  <c r="J34" i="1"/>
  <c r="Z34" i="1" s="1"/>
  <c r="Y33" i="1"/>
  <c r="V33" i="1"/>
  <c r="J33" i="1"/>
  <c r="Z33" i="1" s="1"/>
  <c r="H33" i="1"/>
  <c r="W33" i="1" s="1"/>
  <c r="Y32" i="1"/>
  <c r="V32" i="1"/>
  <c r="L32" i="1"/>
  <c r="J32" i="1"/>
  <c r="H32" i="1"/>
  <c r="S32" i="1" s="1"/>
  <c r="Y31" i="1"/>
  <c r="V31" i="1"/>
  <c r="N31" i="1"/>
  <c r="L31" i="1"/>
  <c r="J31" i="1"/>
  <c r="Z31" i="1" s="1"/>
  <c r="X31" i="1" s="1"/>
  <c r="Y30" i="1"/>
  <c r="V30" i="1"/>
  <c r="P30" i="1"/>
  <c r="N30" i="1"/>
  <c r="L30" i="1"/>
  <c r="J30" i="1"/>
  <c r="Y29" i="1"/>
  <c r="V29" i="1"/>
  <c r="J29" i="1"/>
  <c r="H29" i="1" s="1"/>
  <c r="W29" i="1" s="1"/>
  <c r="Y28" i="1"/>
  <c r="V28" i="1"/>
  <c r="L28" i="1"/>
  <c r="J28" i="1"/>
  <c r="Y27" i="1"/>
  <c r="V27" i="1"/>
  <c r="N27" i="1"/>
  <c r="L27" i="1"/>
  <c r="J27" i="1"/>
  <c r="H27" i="1"/>
  <c r="W27" i="1" s="1"/>
  <c r="Y26" i="1"/>
  <c r="V26" i="1"/>
  <c r="P26" i="1"/>
  <c r="N26" i="1"/>
  <c r="H26" i="1" s="1"/>
  <c r="S26" i="1" s="1"/>
  <c r="L26" i="1"/>
  <c r="J26" i="1"/>
  <c r="Z26" i="1" s="1"/>
  <c r="X26" i="1" s="1"/>
  <c r="Y25" i="1"/>
  <c r="V25" i="1"/>
  <c r="J25" i="1"/>
  <c r="H25" i="1"/>
  <c r="W25" i="1" s="1"/>
  <c r="Y24" i="1"/>
  <c r="V24" i="1"/>
  <c r="L24" i="1"/>
  <c r="J24" i="1"/>
  <c r="H24" i="1" s="1"/>
  <c r="Y23" i="1"/>
  <c r="V23" i="1"/>
  <c r="N23" i="1"/>
  <c r="L23" i="1"/>
  <c r="J23" i="1"/>
  <c r="Y22" i="1"/>
  <c r="V22" i="1"/>
  <c r="P22" i="1"/>
  <c r="N22" i="1"/>
  <c r="L22" i="1"/>
  <c r="J22" i="1"/>
  <c r="Y21" i="1"/>
  <c r="V21" i="1"/>
  <c r="J21" i="1"/>
  <c r="H21" i="1" s="1"/>
  <c r="W21" i="1" s="1"/>
  <c r="Y20" i="1"/>
  <c r="V20" i="1"/>
  <c r="L20" i="1"/>
  <c r="J20" i="1"/>
  <c r="H20" i="1"/>
  <c r="W20" i="1" s="1"/>
  <c r="Y19" i="1"/>
  <c r="V19" i="1"/>
  <c r="N19" i="1"/>
  <c r="L19" i="1"/>
  <c r="J19" i="1"/>
  <c r="Y18" i="1"/>
  <c r="V18" i="1"/>
  <c r="P18" i="1"/>
  <c r="N18" i="1"/>
  <c r="L18" i="1"/>
  <c r="J18" i="1"/>
  <c r="Z18" i="1" s="1"/>
  <c r="X18" i="1" s="1"/>
  <c r="H18" i="1"/>
  <c r="W18" i="1" s="1"/>
  <c r="Y17" i="1"/>
  <c r="V17" i="1"/>
  <c r="J17" i="1"/>
  <c r="H17" i="1" s="1"/>
  <c r="W17" i="1" s="1"/>
  <c r="Y16" i="1"/>
  <c r="V16" i="1"/>
  <c r="Z16" i="1" s="1"/>
  <c r="L16" i="1"/>
  <c r="H16" i="1" s="1"/>
  <c r="W16" i="1" s="1"/>
  <c r="J16" i="1"/>
  <c r="Y15" i="1"/>
  <c r="V15" i="1"/>
  <c r="N15" i="1"/>
  <c r="L15" i="1"/>
  <c r="J15" i="1"/>
  <c r="H15" i="1" s="1"/>
  <c r="Y14" i="1"/>
  <c r="V14" i="1"/>
  <c r="P14" i="1"/>
  <c r="N14" i="1"/>
  <c r="L14" i="1"/>
  <c r="J14" i="1"/>
  <c r="Y13" i="1"/>
  <c r="V13" i="1"/>
  <c r="J13" i="1"/>
  <c r="Z13" i="1" s="1"/>
  <c r="X13" i="1" s="1"/>
  <c r="Y12" i="1"/>
  <c r="V12" i="1"/>
  <c r="L12" i="1"/>
  <c r="J12" i="1"/>
  <c r="Y11" i="1"/>
  <c r="V11" i="1"/>
  <c r="N11" i="1"/>
  <c r="H11" i="1" s="1"/>
  <c r="L11" i="1"/>
  <c r="J11" i="1"/>
  <c r="Z10" i="1"/>
  <c r="Y10" i="1"/>
  <c r="X10" i="1" s="1"/>
  <c r="V10" i="1"/>
  <c r="P10" i="1"/>
  <c r="N10" i="1"/>
  <c r="L10" i="1"/>
  <c r="J10" i="1"/>
  <c r="W36" i="1" l="1"/>
  <c r="S36" i="1"/>
  <c r="N47" i="3"/>
  <c r="R47" i="3"/>
  <c r="N40" i="3"/>
  <c r="R40" i="3"/>
  <c r="W84" i="1"/>
  <c r="S84" i="1"/>
  <c r="G16" i="4"/>
  <c r="Z17" i="1"/>
  <c r="X17" i="1" s="1"/>
  <c r="Z20" i="1"/>
  <c r="X20" i="1" s="1"/>
  <c r="H22" i="1"/>
  <c r="S22" i="1" s="1"/>
  <c r="Z22" i="1"/>
  <c r="H23" i="1"/>
  <c r="Z27" i="1"/>
  <c r="H30" i="1"/>
  <c r="W30" i="1" s="1"/>
  <c r="Z30" i="1"/>
  <c r="Z35" i="1"/>
  <c r="X35" i="1" s="1"/>
  <c r="Z45" i="1"/>
  <c r="X45" i="1" s="1"/>
  <c r="H54" i="1"/>
  <c r="W54" i="1" s="1"/>
  <c r="Z75" i="1"/>
  <c r="X75" i="1" s="1"/>
  <c r="Z87" i="1"/>
  <c r="X87" i="1"/>
  <c r="X90" i="1"/>
  <c r="Z95" i="1"/>
  <c r="X95" i="1" s="1"/>
  <c r="X99" i="1"/>
  <c r="H112" i="1"/>
  <c r="S112" i="1" s="1"/>
  <c r="Z115" i="1"/>
  <c r="X115" i="1" s="1"/>
  <c r="H124" i="1"/>
  <c r="F31" i="2"/>
  <c r="F57" i="2"/>
  <c r="T13" i="3"/>
  <c r="S13" i="3" s="1"/>
  <c r="S21" i="3"/>
  <c r="S31" i="3"/>
  <c r="S39" i="3"/>
  <c r="N43" i="3"/>
  <c r="T47" i="3"/>
  <c r="S47" i="3" s="1"/>
  <c r="S53" i="3"/>
  <c r="S56" i="3"/>
  <c r="G10" i="4"/>
  <c r="AA11" i="4"/>
  <c r="Y11" i="4" s="1"/>
  <c r="G15" i="5"/>
  <c r="X79" i="1"/>
  <c r="H10" i="1"/>
  <c r="Z11" i="1"/>
  <c r="X11" i="1" s="1"/>
  <c r="X16" i="1"/>
  <c r="X22" i="1"/>
  <c r="Z25" i="1"/>
  <c r="X25" i="1" s="1"/>
  <c r="Z28" i="1"/>
  <c r="X28" i="1" s="1"/>
  <c r="X30" i="1"/>
  <c r="X33" i="1"/>
  <c r="X34" i="1"/>
  <c r="Z39" i="1"/>
  <c r="X41" i="1"/>
  <c r="Z55" i="1"/>
  <c r="H62" i="1"/>
  <c r="H78" i="1"/>
  <c r="Z78" i="1"/>
  <c r="X78" i="1" s="1"/>
  <c r="H79" i="1"/>
  <c r="H87" i="1"/>
  <c r="H92" i="1"/>
  <c r="H104" i="1"/>
  <c r="S104" i="1" s="1"/>
  <c r="H106" i="1"/>
  <c r="X110" i="1"/>
  <c r="Z112" i="1"/>
  <c r="X112" i="1" s="1"/>
  <c r="H119" i="1"/>
  <c r="F18" i="2"/>
  <c r="F30" i="2"/>
  <c r="F60" i="2"/>
  <c r="F68" i="2"/>
  <c r="F72" i="2"/>
  <c r="H11" i="3"/>
  <c r="H12" i="3"/>
  <c r="R12" i="3" s="1"/>
  <c r="S12" i="3"/>
  <c r="H19" i="3"/>
  <c r="S22" i="3"/>
  <c r="H25" i="3"/>
  <c r="H26" i="3"/>
  <c r="R26" i="3" s="1"/>
  <c r="H27" i="3"/>
  <c r="R27" i="3" s="1"/>
  <c r="H28" i="3"/>
  <c r="R28" i="3" s="1"/>
  <c r="S32" i="3"/>
  <c r="N36" i="3"/>
  <c r="T43" i="3"/>
  <c r="S43" i="3" s="1"/>
  <c r="N44" i="3"/>
  <c r="N53" i="3"/>
  <c r="I54" i="3"/>
  <c r="H56" i="3"/>
  <c r="R56" i="3" s="1"/>
  <c r="N62" i="3"/>
  <c r="G13" i="4"/>
  <c r="X13" i="4" s="1"/>
  <c r="X92" i="1"/>
  <c r="G16" i="5"/>
  <c r="Z12" i="1"/>
  <c r="X12" i="1" s="1"/>
  <c r="H13" i="1"/>
  <c r="W13" i="1" s="1"/>
  <c r="H14" i="1"/>
  <c r="R14" i="1" s="1"/>
  <c r="H19" i="1"/>
  <c r="R20" i="1"/>
  <c r="Z23" i="1"/>
  <c r="X23" i="1" s="1"/>
  <c r="Z32" i="1"/>
  <c r="X32" i="1" s="1"/>
  <c r="X37" i="1"/>
  <c r="Z40" i="1"/>
  <c r="X40" i="1" s="1"/>
  <c r="H41" i="1"/>
  <c r="W41" i="1" s="1"/>
  <c r="Z42" i="1"/>
  <c r="X42" i="1" s="1"/>
  <c r="Z44" i="1"/>
  <c r="H46" i="1"/>
  <c r="H50" i="1"/>
  <c r="H56" i="1"/>
  <c r="R56" i="1" s="1"/>
  <c r="X56" i="1"/>
  <c r="H60" i="1"/>
  <c r="Z71" i="1"/>
  <c r="X71" i="1" s="1"/>
  <c r="H74" i="1"/>
  <c r="W74" i="1" s="1"/>
  <c r="Z81" i="1"/>
  <c r="X81" i="1" s="1"/>
  <c r="X82" i="1"/>
  <c r="Z85" i="1"/>
  <c r="X85" i="1" s="1"/>
  <c r="Z88" i="1"/>
  <c r="X88" i="1" s="1"/>
  <c r="H89" i="1"/>
  <c r="W89" i="1" s="1"/>
  <c r="X91" i="1"/>
  <c r="H94" i="1"/>
  <c r="W94" i="1" s="1"/>
  <c r="H95" i="1"/>
  <c r="W95" i="1" s="1"/>
  <c r="H96" i="1"/>
  <c r="Z97" i="1"/>
  <c r="X97" i="1" s="1"/>
  <c r="H108" i="1"/>
  <c r="R108" i="1" s="1"/>
  <c r="H110" i="1"/>
  <c r="W110" i="1" s="1"/>
  <c r="Z111" i="1"/>
  <c r="X111" i="1" s="1"/>
  <c r="F17" i="2"/>
  <c r="F21" i="2"/>
  <c r="F29" i="2"/>
  <c r="F33" i="2"/>
  <c r="F44" i="2"/>
  <c r="F71" i="2"/>
  <c r="I12" i="3"/>
  <c r="I19" i="3"/>
  <c r="I21" i="3"/>
  <c r="I27" i="3"/>
  <c r="S28" i="3"/>
  <c r="H30" i="3"/>
  <c r="N31" i="3"/>
  <c r="R33" i="3"/>
  <c r="T36" i="3"/>
  <c r="S36" i="3" s="1"/>
  <c r="N37" i="3"/>
  <c r="H41" i="3"/>
  <c r="H48" i="3"/>
  <c r="N48" i="3" s="1"/>
  <c r="H55" i="3"/>
  <c r="N55" i="3" s="1"/>
  <c r="I56" i="3"/>
  <c r="G25" i="4"/>
  <c r="G11" i="5"/>
  <c r="V11" i="5" s="1"/>
  <c r="W11" i="1"/>
  <c r="S11" i="1"/>
  <c r="S24" i="1"/>
  <c r="R24" i="1"/>
  <c r="W24" i="1"/>
  <c r="S40" i="1"/>
  <c r="R40" i="1"/>
  <c r="W40" i="1"/>
  <c r="S10" i="1"/>
  <c r="R10" i="1"/>
  <c r="W10" i="1"/>
  <c r="S15" i="1"/>
  <c r="W15" i="1"/>
  <c r="W22" i="1"/>
  <c r="W23" i="1"/>
  <c r="S23" i="1"/>
  <c r="X27" i="1"/>
  <c r="R30" i="1"/>
  <c r="S54" i="1"/>
  <c r="S62" i="1"/>
  <c r="W62" i="1"/>
  <c r="R62" i="1"/>
  <c r="S76" i="1"/>
  <c r="W76" i="1"/>
  <c r="S78" i="1"/>
  <c r="R78" i="1"/>
  <c r="W78" i="1"/>
  <c r="W79" i="1"/>
  <c r="S79" i="1"/>
  <c r="S87" i="1"/>
  <c r="W87" i="1"/>
  <c r="W92" i="1"/>
  <c r="S92" i="1"/>
  <c r="S14" i="1"/>
  <c r="S19" i="1"/>
  <c r="W19" i="1"/>
  <c r="R94" i="1"/>
  <c r="S95" i="1"/>
  <c r="S96" i="1"/>
  <c r="W96" i="1"/>
  <c r="W43" i="1"/>
  <c r="S56" i="1"/>
  <c r="Z72" i="1"/>
  <c r="X72" i="1" s="1"/>
  <c r="H72" i="1"/>
  <c r="Z73" i="1"/>
  <c r="X73" i="1" s="1"/>
  <c r="W86" i="1"/>
  <c r="W88" i="1"/>
  <c r="W98" i="1"/>
  <c r="Z103" i="1"/>
  <c r="X103" i="1" s="1"/>
  <c r="H103" i="1"/>
  <c r="S106" i="1"/>
  <c r="W106" i="1"/>
  <c r="R15" i="3"/>
  <c r="N15" i="3"/>
  <c r="T16" i="3"/>
  <c r="S16" i="3" s="1"/>
  <c r="H16" i="3"/>
  <c r="N58" i="3"/>
  <c r="R58" i="3"/>
  <c r="X16" i="4"/>
  <c r="T16" i="4"/>
  <c r="Z15" i="1"/>
  <c r="X15" i="1" s="1"/>
  <c r="W26" i="1"/>
  <c r="S27" i="1"/>
  <c r="S20" i="1"/>
  <c r="Z21" i="1"/>
  <c r="X21" i="1" s="1"/>
  <c r="R26" i="1"/>
  <c r="X39" i="1"/>
  <c r="R70" i="1"/>
  <c r="W83" i="1"/>
  <c r="X86" i="1"/>
  <c r="H50" i="3"/>
  <c r="U50" i="3"/>
  <c r="I50" i="3"/>
  <c r="Z24" i="1"/>
  <c r="X24" i="1" s="1"/>
  <c r="S18" i="1"/>
  <c r="Z29" i="1"/>
  <c r="X29" i="1" s="1"/>
  <c r="W32" i="1"/>
  <c r="S38" i="1"/>
  <c r="W44" i="1"/>
  <c r="Z62" i="1"/>
  <c r="X62" i="1" s="1"/>
  <c r="S91" i="1"/>
  <c r="R98" i="1"/>
  <c r="Z14" i="1"/>
  <c r="X14" i="1" s="1"/>
  <c r="H28" i="1"/>
  <c r="H31" i="1"/>
  <c r="H39" i="1"/>
  <c r="H42" i="1"/>
  <c r="X44" i="1"/>
  <c r="X55" i="1"/>
  <c r="H63" i="1"/>
  <c r="H65" i="1"/>
  <c r="W65" i="1" s="1"/>
  <c r="Z74" i="1"/>
  <c r="X74" i="1" s="1"/>
  <c r="Z76" i="1"/>
  <c r="X76" i="1" s="1"/>
  <c r="Z80" i="1"/>
  <c r="X80" i="1" s="1"/>
  <c r="H80" i="1"/>
  <c r="H90" i="1"/>
  <c r="Z93" i="1"/>
  <c r="X93" i="1" s="1"/>
  <c r="H97" i="1"/>
  <c r="W97" i="1" s="1"/>
  <c r="W111" i="1"/>
  <c r="S50" i="3"/>
  <c r="Z19" i="1"/>
  <c r="X19" i="1" s="1"/>
  <c r="W35" i="1"/>
  <c r="H12" i="1"/>
  <c r="H34" i="1"/>
  <c r="X36" i="1"/>
  <c r="Z43" i="1"/>
  <c r="X43" i="1" s="1"/>
  <c r="H55" i="1"/>
  <c r="H58" i="1"/>
  <c r="Z64" i="1"/>
  <c r="X64" i="1" s="1"/>
  <c r="H64" i="1"/>
  <c r="W70" i="1"/>
  <c r="H71" i="1"/>
  <c r="H75" i="1"/>
  <c r="H82" i="1"/>
  <c r="X84" i="1"/>
  <c r="X94" i="1"/>
  <c r="H102" i="1"/>
  <c r="Z102" i="1"/>
  <c r="X102" i="1" s="1"/>
  <c r="W104" i="1"/>
  <c r="Z109" i="1"/>
  <c r="X109" i="1" s="1"/>
  <c r="H109" i="1"/>
  <c r="W109" i="1" s="1"/>
  <c r="H23" i="3"/>
  <c r="I23" i="3"/>
  <c r="U23" i="3"/>
  <c r="S23" i="3" s="1"/>
  <c r="H35" i="3"/>
  <c r="I35" i="3"/>
  <c r="U35" i="3"/>
  <c r="S35" i="3" s="1"/>
  <c r="R49" i="3"/>
  <c r="N49" i="3"/>
  <c r="H61" i="3"/>
  <c r="U61" i="3"/>
  <c r="S61" i="3" s="1"/>
  <c r="I61" i="3"/>
  <c r="H105" i="1"/>
  <c r="W105" i="1" s="1"/>
  <c r="Z105" i="1"/>
  <c r="X105" i="1" s="1"/>
  <c r="S108" i="1"/>
  <c r="W108" i="1"/>
  <c r="X114" i="1"/>
  <c r="Z121" i="1"/>
  <c r="H121" i="1"/>
  <c r="W121" i="1" s="1"/>
  <c r="F14" i="2"/>
  <c r="F26" i="2"/>
  <c r="S11" i="3"/>
  <c r="S18" i="3"/>
  <c r="R45" i="3"/>
  <c r="N45" i="3"/>
  <c r="T10" i="4"/>
  <c r="X10" i="4"/>
  <c r="H107" i="1"/>
  <c r="X121" i="1"/>
  <c r="F43" i="2"/>
  <c r="I10" i="3"/>
  <c r="H10" i="3"/>
  <c r="U10" i="3"/>
  <c r="S10" i="3" s="1"/>
  <c r="S30" i="3"/>
  <c r="R38" i="3"/>
  <c r="N38" i="3"/>
  <c r="H42" i="3"/>
  <c r="I42" i="3"/>
  <c r="X11" i="4"/>
  <c r="T11" i="4"/>
  <c r="H114" i="1"/>
  <c r="H117" i="1"/>
  <c r="W117" i="1" s="1"/>
  <c r="H120" i="1"/>
  <c r="W120" i="1" s="1"/>
  <c r="H17" i="3"/>
  <c r="H20" i="3"/>
  <c r="H22" i="3"/>
  <c r="H29" i="3"/>
  <c r="S29" i="3"/>
  <c r="H32" i="3"/>
  <c r="H34" i="3"/>
  <c r="N39" i="3"/>
  <c r="N46" i="3"/>
  <c r="I48" i="3"/>
  <c r="T49" i="3"/>
  <c r="S49" i="3" s="1"/>
  <c r="T51" i="3"/>
  <c r="S51" i="3" s="1"/>
  <c r="S52" i="3"/>
  <c r="R55" i="3"/>
  <c r="T57" i="3"/>
  <c r="S57" i="3" s="1"/>
  <c r="H57" i="3"/>
  <c r="R57" i="3" s="1"/>
  <c r="R59" i="3"/>
  <c r="T62" i="3"/>
  <c r="S62" i="3" s="1"/>
  <c r="Y16" i="4"/>
  <c r="G18" i="4"/>
  <c r="X18" i="4" s="1"/>
  <c r="AA18" i="4"/>
  <c r="Y18" i="4" s="1"/>
  <c r="G26" i="4"/>
  <c r="U17" i="3"/>
  <c r="S17" i="3" s="1"/>
  <c r="S25" i="3"/>
  <c r="U29" i="3"/>
  <c r="M12" i="4"/>
  <c r="N12" i="4" s="1"/>
  <c r="O12" i="4" s="1"/>
  <c r="K19" i="4"/>
  <c r="L19" i="4" s="1"/>
  <c r="M19" i="4" s="1"/>
  <c r="H21" i="3"/>
  <c r="U25" i="3"/>
  <c r="U37" i="3"/>
  <c r="S37" i="3" s="1"/>
  <c r="U44" i="3"/>
  <c r="S44" i="3" s="1"/>
  <c r="I52" i="3"/>
  <c r="H52" i="3"/>
  <c r="G17" i="4"/>
  <c r="V10" i="5"/>
  <c r="AA13" i="4"/>
  <c r="Y13" i="4" s="1"/>
  <c r="N26" i="3" l="1"/>
  <c r="R74" i="1"/>
  <c r="W14" i="1"/>
  <c r="R25" i="3"/>
  <c r="N25" i="3"/>
  <c r="R48" i="3"/>
  <c r="S110" i="1"/>
  <c r="R11" i="5"/>
  <c r="W112" i="1"/>
  <c r="R110" i="1"/>
  <c r="S74" i="1"/>
  <c r="S94" i="1"/>
  <c r="S30" i="1"/>
  <c r="R30" i="3"/>
  <c r="N30" i="3"/>
  <c r="R11" i="3"/>
  <c r="N11" i="3"/>
  <c r="W56" i="1"/>
  <c r="R19" i="3"/>
  <c r="N19" i="3"/>
  <c r="X17" i="4"/>
  <c r="T17" i="4"/>
  <c r="G19" i="4"/>
  <c r="N21" i="3"/>
  <c r="R21" i="3"/>
  <c r="N32" i="3"/>
  <c r="R32" i="3"/>
  <c r="N20" i="3"/>
  <c r="R20" i="3"/>
  <c r="R35" i="3"/>
  <c r="N35" i="3"/>
  <c r="W82" i="1"/>
  <c r="R82" i="1"/>
  <c r="S82" i="1"/>
  <c r="W64" i="1"/>
  <c r="S64" i="1"/>
  <c r="W63" i="1"/>
  <c r="S63" i="1"/>
  <c r="W42" i="1"/>
  <c r="S42" i="1"/>
  <c r="R42" i="1"/>
  <c r="S103" i="1"/>
  <c r="W103" i="1"/>
  <c r="S114" i="1"/>
  <c r="W114" i="1"/>
  <c r="W107" i="1"/>
  <c r="S107" i="1"/>
  <c r="R61" i="3"/>
  <c r="N61" i="3"/>
  <c r="W102" i="1"/>
  <c r="R102" i="1"/>
  <c r="S102" i="1"/>
  <c r="S75" i="1"/>
  <c r="W75" i="1"/>
  <c r="R90" i="1"/>
  <c r="W90" i="1"/>
  <c r="S90" i="1"/>
  <c r="S39" i="1"/>
  <c r="W39" i="1"/>
  <c r="R50" i="3"/>
  <c r="N50" i="3"/>
  <c r="R16" i="3"/>
  <c r="N16" i="3"/>
  <c r="N29" i="3"/>
  <c r="R29" i="3"/>
  <c r="W71" i="1"/>
  <c r="S71" i="1"/>
  <c r="W34" i="1"/>
  <c r="R34" i="1"/>
  <c r="S34" i="1"/>
  <c r="W80" i="1"/>
  <c r="S80" i="1"/>
  <c r="W31" i="1"/>
  <c r="S31" i="1"/>
  <c r="S72" i="1"/>
  <c r="W72" i="1"/>
  <c r="N17" i="3"/>
  <c r="R17" i="3"/>
  <c r="R42" i="3"/>
  <c r="N42" i="3"/>
  <c r="R52" i="3"/>
  <c r="N52" i="3"/>
  <c r="G12" i="4"/>
  <c r="X12" i="4" s="1"/>
  <c r="R34" i="3"/>
  <c r="N34" i="3"/>
  <c r="R22" i="3"/>
  <c r="N22" i="3"/>
  <c r="R10" i="3"/>
  <c r="N10" i="3"/>
  <c r="R23" i="3"/>
  <c r="N23" i="3"/>
  <c r="S55" i="1"/>
  <c r="W55" i="1"/>
  <c r="W12" i="1"/>
  <c r="S12" i="1"/>
  <c r="W28" i="1"/>
  <c r="S28" i="1"/>
</calcChain>
</file>

<file path=xl/sharedStrings.xml><?xml version="1.0" encoding="utf-8"?>
<sst xmlns="http://schemas.openxmlformats.org/spreadsheetml/2006/main" count="976" uniqueCount="178">
  <si>
    <t>Додаток 1</t>
  </si>
  <si>
    <t>ЗАТВЕРДЖЕНО</t>
  </si>
  <si>
    <t>Наказ ректора СНАУ</t>
  </si>
  <si>
    <t>Вартість підготовки фахівців за ступенем вищої освіти "Бакалавр" (денна форма)</t>
  </si>
  <si>
    <t xml:space="preserve">Код </t>
  </si>
  <si>
    <t>Галузь знань</t>
  </si>
  <si>
    <t xml:space="preserve">Код спеціальності </t>
  </si>
  <si>
    <t>Найменування  спеціальності</t>
  </si>
  <si>
    <t>Спеціалізація (освітня програма)</t>
  </si>
  <si>
    <t>Курс (зарахування, поновлення, переведення)</t>
  </si>
  <si>
    <t>Вартість за весь термін навчання з 2020р.</t>
  </si>
  <si>
    <t>Вартість за весь термін навчання, грн</t>
  </si>
  <si>
    <t xml:space="preserve">Вартість, грн </t>
  </si>
  <si>
    <t>відхилення вартості 2019/2018,грн</t>
  </si>
  <si>
    <t>Вартість за весь термін навчання, грн* 
2019</t>
  </si>
  <si>
    <t>Відхилення 2020 від 2019</t>
  </si>
  <si>
    <t>2023-2024 навчальний рік</t>
  </si>
  <si>
    <t>2024-2025 навчальний рік</t>
  </si>
  <si>
    <t>2025-2026 навчальний рік</t>
  </si>
  <si>
    <t>2026-2027 навчальний рік</t>
  </si>
  <si>
    <t>вартість 2016</t>
  </si>
  <si>
    <t>2019-2020 навчальний рік</t>
  </si>
  <si>
    <t>Відхилення вартості за весь термін навчання, грн* 
2020 від 2019</t>
  </si>
  <si>
    <t>2020 від 2019  за навчальний рік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</si>
  <si>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</si>
  <si>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</si>
  <si>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</si>
  <si>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</si>
  <si>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</si>
  <si>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</si>
  <si>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</si>
  <si>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</si>
  <si>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відхилення за рік</t>
  </si>
  <si>
    <t>відхилення за 1 семестр</t>
  </si>
  <si>
    <t>відхилення за 2 семестр</t>
  </si>
  <si>
    <t>08</t>
  </si>
  <si>
    <t>Право</t>
  </si>
  <si>
    <t>081</t>
  </si>
  <si>
    <t>29</t>
  </si>
  <si>
    <t>Міжнародні відносини</t>
  </si>
  <si>
    <t>293</t>
  </si>
  <si>
    <t>Міжнародне право</t>
  </si>
  <si>
    <t>05</t>
  </si>
  <si>
    <t>Соціальні та поведінкові науки</t>
  </si>
  <si>
    <t>051</t>
  </si>
  <si>
    <t>Економіка</t>
  </si>
  <si>
    <t>07</t>
  </si>
  <si>
    <t>Управління та адміністрування</t>
  </si>
  <si>
    <t>076</t>
  </si>
  <si>
    <t xml:space="preserve">Підприємництво та торгівля </t>
  </si>
  <si>
    <t>Підприємництво, торгівля та біржова діяльність</t>
  </si>
  <si>
    <t>075</t>
  </si>
  <si>
    <t>Маркетинг</t>
  </si>
  <si>
    <t>072</t>
  </si>
  <si>
    <t>Фінанси, банківська справа, страхування та фінансовий ринок</t>
  </si>
  <si>
    <t>Фінанси, банківська справа та страхування</t>
  </si>
  <si>
    <t>071</t>
  </si>
  <si>
    <t>Облік і оподаткування</t>
  </si>
  <si>
    <t>073</t>
  </si>
  <si>
    <t>Менеджмент</t>
  </si>
  <si>
    <t>10</t>
  </si>
  <si>
    <t>Природничі науки</t>
  </si>
  <si>
    <t>101</t>
  </si>
  <si>
    <t>Екологія</t>
  </si>
  <si>
    <t>12</t>
  </si>
  <si>
    <t>Інформаційні технології</t>
  </si>
  <si>
    <t>126</t>
  </si>
  <si>
    <t>Інформаційні системи та технології</t>
  </si>
  <si>
    <t>16</t>
  </si>
  <si>
    <t>Хімічна та біоінженерія</t>
  </si>
  <si>
    <t>162</t>
  </si>
  <si>
    <t>Біотехнології та біоінженерія</t>
  </si>
  <si>
    <t>18</t>
  </si>
  <si>
    <t>Виробництво та технології</t>
  </si>
  <si>
    <t>181</t>
  </si>
  <si>
    <t xml:space="preserve"> Харчові технології</t>
  </si>
  <si>
    <t>Крафтові технології та гастрономічні інновації</t>
  </si>
  <si>
    <t>19</t>
  </si>
  <si>
    <t>Архітектура та будівництво</t>
  </si>
  <si>
    <t>192</t>
  </si>
  <si>
    <t>Будівництво та цивільна інженерія</t>
  </si>
  <si>
    <t>Автомобільні дороги та транспортні споруди</t>
  </si>
  <si>
    <t>191</t>
  </si>
  <si>
    <t>Архітектура та містобудування</t>
  </si>
  <si>
    <t>193</t>
  </si>
  <si>
    <t>Геодезія та землеустрій</t>
  </si>
  <si>
    <t>20</t>
  </si>
  <si>
    <t>Аграрні науки та продовольство</t>
  </si>
  <si>
    <t>201</t>
  </si>
  <si>
    <t>Агрономія</t>
  </si>
  <si>
    <t>204</t>
  </si>
  <si>
    <t>Технологія виробництва і переробки продукції тваринництва</t>
  </si>
  <si>
    <t>205</t>
  </si>
  <si>
    <t>Лісове господарство</t>
  </si>
  <si>
    <t>206</t>
  </si>
  <si>
    <t>Садово-паркове господарство</t>
  </si>
  <si>
    <t>202</t>
  </si>
  <si>
    <t>Захист і карантин рослин</t>
  </si>
  <si>
    <t>207</t>
  </si>
  <si>
    <t>Водні біоресурси та аквакультура</t>
  </si>
  <si>
    <t>208</t>
  </si>
  <si>
    <t>Агроінженерія</t>
  </si>
  <si>
    <t>14</t>
  </si>
  <si>
    <t>Електрична інженерія</t>
  </si>
  <si>
    <t>141</t>
  </si>
  <si>
    <t>Електроенергетика, електротехніка 
та електромеханіка</t>
  </si>
  <si>
    <t>Електроенергетика, електротехніка та електромеханіка</t>
  </si>
  <si>
    <t>27</t>
  </si>
  <si>
    <t>Транспорт</t>
  </si>
  <si>
    <t>275</t>
  </si>
  <si>
    <t>Транспортні технології</t>
  </si>
  <si>
    <t>275.03 Транспортні технології (на автомобільному транспорті)</t>
  </si>
  <si>
    <t>28</t>
  </si>
  <si>
    <t>Публічне управління та адміністрування</t>
  </si>
  <si>
    <t>281</t>
  </si>
  <si>
    <t>24</t>
  </si>
  <si>
    <t>Сфера обслуговування</t>
  </si>
  <si>
    <t>241</t>
  </si>
  <si>
    <t>Готельно-ресторанна справа</t>
  </si>
  <si>
    <t>Готельна і ресторанна справа</t>
  </si>
  <si>
    <t>242</t>
  </si>
  <si>
    <t>Туризм і рекреація</t>
  </si>
  <si>
    <t>Туризм</t>
  </si>
  <si>
    <t>23</t>
  </si>
  <si>
    <t>Соціальна робота</t>
  </si>
  <si>
    <t>232</t>
  </si>
  <si>
    <t>Соціальне забезпечення</t>
  </si>
  <si>
    <t>Начальник ПФВ</t>
  </si>
  <si>
    <t>_________</t>
  </si>
  <si>
    <t>Наталія ЖУРБЕНКО</t>
  </si>
  <si>
    <t>Додаток 2</t>
  </si>
  <si>
    <t>Вартість підготовки фахівців за освітнім ступенем "Бакалавр" (денна форма) на основі освітньо-кваліфікаційного рівня молодший спеціаліст, фаховий молодший бакалавр, молодший бакалавр</t>
  </si>
  <si>
    <t>код</t>
  </si>
  <si>
    <t>Рік (зарахування, поновлення, переведення)</t>
  </si>
  <si>
    <t>Вартість за весь термін навчання, грн*</t>
  </si>
  <si>
    <t>Вартість, грн*</t>
  </si>
  <si>
    <t xml:space="preserve">Геодезія та землеустрій  </t>
  </si>
  <si>
    <t>Технологія виробництва та переробки продукції тваринництва</t>
  </si>
  <si>
    <t xml:space="preserve">Агроінженерія </t>
  </si>
  <si>
    <t xml:space="preserve">Електроенергетика, електротехніка та електромеханіка </t>
  </si>
  <si>
    <t xml:space="preserve">Сфера обслуговування </t>
  </si>
  <si>
    <t>* за всіма спеціалізаціями</t>
  </si>
  <si>
    <t>Вартість підготовки фахівців за освітнім ступенем "Магістр" (денна форма)</t>
  </si>
  <si>
    <t>Код</t>
  </si>
  <si>
    <t>Курс (зарахуван., поновлення, перевед.)</t>
  </si>
  <si>
    <t>Вартість за весь термін навчання з 2020р</t>
  </si>
  <si>
    <t>Вартість за весь термін навчання, грн *</t>
  </si>
  <si>
    <t>Вартість першого року навчання</t>
  </si>
  <si>
    <t xml:space="preserve">Вартість, грн  </t>
  </si>
  <si>
    <t>Економіка місцевого розвитку</t>
  </si>
  <si>
    <t>Менеджмент організацій і адміністрування</t>
  </si>
  <si>
    <t>Адміністративний менеджмент</t>
  </si>
  <si>
    <t>Розведення мисливських тварин</t>
  </si>
  <si>
    <t>Кінологія</t>
  </si>
  <si>
    <t>Механізація сільського господарства</t>
  </si>
  <si>
    <t>Системи точного землеробства</t>
  </si>
  <si>
    <t>Ветеринарна медицина</t>
  </si>
  <si>
    <t>211</t>
  </si>
  <si>
    <t xml:space="preserve">Ветеринарна медицина    </t>
  </si>
  <si>
    <t>2027-2028 навчальний рік</t>
  </si>
  <si>
    <t>2028-2029 навчальний рік</t>
  </si>
  <si>
    <t>9 семестр</t>
  </si>
  <si>
    <t>10 семестр</t>
  </si>
  <si>
    <t>11 семестр</t>
  </si>
  <si>
    <t>12 семестр</t>
  </si>
  <si>
    <t>21</t>
  </si>
  <si>
    <t>212</t>
  </si>
  <si>
    <t>Ветеринарна гігієна, санітарія і експертиза</t>
  </si>
  <si>
    <t>2017 р</t>
  </si>
  <si>
    <t>Додаток 3</t>
  </si>
  <si>
    <t>Вартість підготовки фахівців за освітнім ступенем "Магістр" (денна форма) на основі освітньо-кваліфікаційного рівня молодший спеціаліст</t>
  </si>
  <si>
    <t>1 ст</t>
  </si>
  <si>
    <t>2 ст</t>
  </si>
  <si>
    <t>Вартість підготовки фахівців за ступенем вищої освіти "Молодший бакалавр" (денна форма)</t>
  </si>
  <si>
    <t>Харчові технології</t>
  </si>
  <si>
    <t xml:space="preserve">   01.05.2023  № 236-К</t>
  </si>
  <si>
    <t xml:space="preserve">   07.04.2023 № 182-К</t>
  </si>
  <si>
    <t xml:space="preserve">  01.05.2023  № 238-К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</si>
</sst>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\-??_р_._-;_-@_-"/>
    <numFmt numFmtId="165" formatCode="_-* #,##0.00_р_._-;\-* #,##0.00_р_._-;_-* \-??_р_._-;_-@_-"/>
  </numFmts>
  <fonts count="4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sz val="11"/>
      <color rgb="FFC00000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29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3" fillId="0" borderId="0" xfId="0" applyFont="1"/>
    <xf numFmtId="0" fontId="2" fillId="0" borderId="0" xfId="0" applyFont="1" applyFill="1" applyAlignment="1">
      <alignment wrapText="1"/>
    </xf>
    <xf numFmtId="0" fontId="6" fillId="0" borderId="0" xfId="0" applyFont="1" applyFill="1"/>
    <xf numFmtId="10" fontId="4" fillId="0" borderId="0" xfId="0" applyNumberFormat="1" applyFont="1"/>
    <xf numFmtId="0" fontId="4" fillId="0" borderId="0" xfId="0" applyFont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 applyProtection="1">
      <alignment vertical="center"/>
    </xf>
    <xf numFmtId="164" fontId="18" fillId="0" borderId="0" xfId="1" applyNumberFormat="1" applyFont="1" applyFill="1" applyBorder="1" applyAlignment="1" applyProtection="1">
      <alignment vertical="center"/>
    </xf>
    <xf numFmtId="164" fontId="19" fillId="0" borderId="0" xfId="0" applyNumberFormat="1" applyFont="1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left" vertical="center" wrapText="1"/>
    </xf>
    <xf numFmtId="164" fontId="14" fillId="0" borderId="2" xfId="1" applyNumberFormat="1" applyFont="1" applyFill="1" applyBorder="1" applyAlignment="1" applyProtection="1">
      <alignment vertical="center"/>
    </xf>
    <xf numFmtId="164" fontId="15" fillId="0" borderId="2" xfId="0" applyNumberFormat="1" applyFont="1" applyBorder="1" applyAlignment="1">
      <alignment horizontal="left" vertical="center" wrapText="1"/>
    </xf>
    <xf numFmtId="164" fontId="15" fillId="0" borderId="14" xfId="0" applyNumberFormat="1" applyFont="1" applyBorder="1" applyAlignment="1">
      <alignment horizontal="left" vertical="center" wrapText="1"/>
    </xf>
    <xf numFmtId="164" fontId="16" fillId="0" borderId="2" xfId="1" applyNumberFormat="1" applyFont="1" applyFill="1" applyBorder="1" applyAlignment="1" applyProtection="1">
      <alignment vertical="center"/>
    </xf>
    <xf numFmtId="2" fontId="15" fillId="0" borderId="14" xfId="0" applyNumberFormat="1" applyFont="1" applyBorder="1" applyAlignment="1">
      <alignment horizontal="right" vertical="center" wrapText="1"/>
    </xf>
    <xf numFmtId="2" fontId="16" fillId="0" borderId="2" xfId="1" applyNumberFormat="1" applyFont="1" applyFill="1" applyBorder="1" applyAlignment="1" applyProtection="1">
      <alignment vertical="center"/>
    </xf>
    <xf numFmtId="2" fontId="15" fillId="0" borderId="2" xfId="0" applyNumberFormat="1" applyFont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64" fontId="20" fillId="0" borderId="2" xfId="1" applyNumberFormat="1" applyFont="1" applyFill="1" applyBorder="1" applyAlignment="1" applyProtection="1">
      <alignment vertical="center"/>
    </xf>
    <xf numFmtId="164" fontId="20" fillId="0" borderId="4" xfId="1" applyNumberFormat="1" applyFont="1" applyFill="1" applyBorder="1" applyAlignment="1" applyProtection="1">
      <alignment vertical="center"/>
    </xf>
    <xf numFmtId="164" fontId="20" fillId="0" borderId="0" xfId="1" applyNumberFormat="1" applyFont="1" applyFill="1" applyBorder="1" applyAlignment="1" applyProtection="1">
      <alignment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left" vertical="center" wrapText="1"/>
    </xf>
    <xf numFmtId="164" fontId="21" fillId="0" borderId="2" xfId="1" applyNumberFormat="1" applyFont="1" applyFill="1" applyBorder="1" applyAlignment="1" applyProtection="1">
      <alignment vertical="center"/>
    </xf>
    <xf numFmtId="164" fontId="19" fillId="0" borderId="0" xfId="0" applyNumberFormat="1" applyFont="1" applyBorder="1" applyAlignment="1">
      <alignment vertical="center"/>
    </xf>
    <xf numFmtId="0" fontId="4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4" fillId="0" borderId="0" xfId="1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>
      <alignment horizontal="left" vertical="center" wrapText="1"/>
    </xf>
    <xf numFmtId="164" fontId="16" fillId="0" borderId="0" xfId="1" applyNumberFormat="1" applyFont="1" applyFill="1" applyBorder="1" applyAlignment="1" applyProtection="1">
      <alignment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4" fillId="4" borderId="0" xfId="0" applyFont="1" applyFill="1"/>
    <xf numFmtId="0" fontId="24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4" fontId="2" fillId="0" borderId="2" xfId="1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10" fontId="0" fillId="0" borderId="0" xfId="0" applyNumberFormat="1"/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4" xfId="0" applyBorder="1"/>
    <xf numFmtId="0" fontId="15" fillId="0" borderId="15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4" fontId="29" fillId="0" borderId="2" xfId="1" applyNumberFormat="1" applyFont="1" applyFill="1" applyBorder="1" applyAlignment="1" applyProtection="1">
      <alignment horizontal="left" vertical="center" wrapText="1"/>
    </xf>
    <xf numFmtId="164" fontId="20" fillId="0" borderId="2" xfId="1" applyNumberFormat="1" applyFont="1" applyFill="1" applyBorder="1" applyAlignment="1" applyProtection="1">
      <alignment horizontal="left" vertical="center" wrapText="1"/>
    </xf>
    <xf numFmtId="0" fontId="32" fillId="0" borderId="2" xfId="0" applyFont="1" applyFill="1" applyBorder="1"/>
    <xf numFmtId="164" fontId="0" fillId="0" borderId="4" xfId="0" applyNumberFormat="1" applyBorder="1" applyAlignment="1">
      <alignment horizontal="center" vertical="center"/>
    </xf>
    <xf numFmtId="164" fontId="11" fillId="0" borderId="2" xfId="1" applyNumberFormat="1" applyFont="1" applyFill="1" applyBorder="1" applyAlignment="1" applyProtection="1">
      <alignment horizontal="left" vertical="center" wrapText="1"/>
    </xf>
    <xf numFmtId="164" fontId="14" fillId="0" borderId="2" xfId="1" applyNumberFormat="1" applyFont="1" applyFill="1" applyBorder="1" applyAlignment="1" applyProtection="1">
      <alignment horizontal="left" vertical="center" wrapText="1"/>
    </xf>
    <xf numFmtId="164" fontId="15" fillId="0" borderId="2" xfId="1" applyNumberFormat="1" applyFont="1" applyFill="1" applyBorder="1" applyAlignment="1" applyProtection="1">
      <alignment horizontal="left" vertical="center" wrapText="1"/>
    </xf>
    <xf numFmtId="164" fontId="15" fillId="0" borderId="14" xfId="1" applyNumberFormat="1" applyFont="1" applyFill="1" applyBorder="1" applyAlignment="1" applyProtection="1">
      <alignment horizontal="left" vertical="center" wrapText="1"/>
    </xf>
    <xf numFmtId="164" fontId="16" fillId="0" borderId="2" xfId="1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164" fontId="32" fillId="0" borderId="4" xfId="0" applyNumberFormat="1" applyFont="1" applyBorder="1" applyAlignment="1">
      <alignment horizontal="center" vertical="center"/>
    </xf>
    <xf numFmtId="164" fontId="29" fillId="0" borderId="14" xfId="1" applyNumberFormat="1" applyFont="1" applyFill="1" applyBorder="1" applyAlignment="1" applyProtection="1">
      <alignment horizontal="left" vertical="center" wrapText="1"/>
    </xf>
    <xf numFmtId="0" fontId="32" fillId="0" borderId="0" xfId="0" applyFont="1"/>
    <xf numFmtId="49" fontId="10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0" fillId="0" borderId="0" xfId="0" applyFill="1"/>
    <xf numFmtId="0" fontId="24" fillId="0" borderId="0" xfId="0" applyFont="1" applyAlignment="1">
      <alignment wrapText="1"/>
    </xf>
    <xf numFmtId="0" fontId="20" fillId="0" borderId="0" xfId="0" applyFont="1" applyFill="1"/>
    <xf numFmtId="0" fontId="10" fillId="0" borderId="0" xfId="0" applyFont="1" applyAlignment="1">
      <alignment wrapText="1"/>
    </xf>
    <xf numFmtId="0" fontId="29" fillId="0" borderId="0" xfId="0" applyFont="1" applyFill="1" applyAlignment="1"/>
    <xf numFmtId="0" fontId="29" fillId="0" borderId="0" xfId="0" applyFont="1" applyAlignment="1"/>
    <xf numFmtId="10" fontId="10" fillId="0" borderId="0" xfId="0" applyNumberFormat="1" applyFont="1"/>
    <xf numFmtId="0" fontId="10" fillId="0" borderId="4" xfId="0" applyFont="1" applyBorder="1"/>
    <xf numFmtId="164" fontId="29" fillId="0" borderId="2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vertic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64" fontId="29" fillId="0" borderId="15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64" fontId="29" fillId="0" borderId="0" xfId="0" applyNumberFormat="1" applyFont="1" applyBorder="1" applyAlignment="1">
      <alignment horizontal="left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10" fillId="0" borderId="0" xfId="0" applyFont="1" applyFill="1" applyBorder="1"/>
    <xf numFmtId="0" fontId="33" fillId="0" borderId="0" xfId="0" applyFont="1" applyFill="1"/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0" fillId="4" borderId="0" xfId="0" applyFont="1" applyFill="1"/>
    <xf numFmtId="0" fontId="35" fillId="0" borderId="0" xfId="0" applyFont="1"/>
    <xf numFmtId="0" fontId="2" fillId="0" borderId="0" xfId="0" applyFont="1"/>
    <xf numFmtId="0" fontId="8" fillId="0" borderId="0" xfId="0" applyFont="1"/>
    <xf numFmtId="0" fontId="36" fillId="0" borderId="0" xfId="0" applyFont="1"/>
    <xf numFmtId="0" fontId="8" fillId="0" borderId="0" xfId="0" applyFont="1" applyFill="1"/>
    <xf numFmtId="0" fontId="36" fillId="0" borderId="0" xfId="0" applyFont="1" applyFill="1"/>
    <xf numFmtId="0" fontId="37" fillId="0" borderId="13" xfId="0" applyFont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164" fontId="37" fillId="0" borderId="13" xfId="1" applyNumberFormat="1" applyFont="1" applyFill="1" applyBorder="1" applyAlignment="1" applyProtection="1">
      <alignment horizontal="left" vertical="center" wrapText="1"/>
    </xf>
    <xf numFmtId="164" fontId="39" fillId="0" borderId="13" xfId="1" applyNumberFormat="1" applyFont="1" applyFill="1" applyBorder="1" applyAlignment="1" applyProtection="1">
      <alignment vertical="center"/>
    </xf>
    <xf numFmtId="49" fontId="38" fillId="0" borderId="13" xfId="0" applyNumberFormat="1" applyFont="1" applyBorder="1" applyAlignment="1">
      <alignment horizontal="center" vertical="center"/>
    </xf>
    <xf numFmtId="164" fontId="39" fillId="0" borderId="0" xfId="1" applyNumberFormat="1" applyFont="1" applyFill="1" applyBorder="1" applyAlignment="1" applyProtection="1">
      <alignment vertical="center"/>
    </xf>
    <xf numFmtId="0" fontId="39" fillId="0" borderId="0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AA185"/>
  <sheetViews>
    <sheetView view="pageBreakPreview" zoomScale="80" zoomScaleNormal="89" zoomScaleSheetLayoutView="80" workbookViewId="0">
      <selection activeCell="N4" sqref="N4:O4"/>
    </sheetView>
  </sheetViews>
  <sheetFormatPr defaultRowHeight="409.6" customHeight="1" outlineLevelCol="1" x14ac:dyDescent="0.2"/>
  <cols>
    <col min="1" max="1" width="6" style="3" customWidth="1"/>
    <col min="2" max="2" width="23.7109375" style="3" customWidth="1"/>
    <col min="3" max="3" width="11.42578125" style="3" customWidth="1"/>
    <col min="4" max="4" width="36.140625" style="3" customWidth="1"/>
    <col min="5" max="5" width="37.42578125" style="3" customWidth="1"/>
    <col min="6" max="6" width="14.7109375" style="3" customWidth="1"/>
    <col min="7" max="7" width="0.140625" style="77" customWidth="1"/>
    <col min="8" max="8" width="13.7109375" style="3" customWidth="1"/>
    <col min="9" max="9" width="11.140625" style="3" customWidth="1"/>
    <col min="10" max="10" width="16.85546875" style="3" customWidth="1"/>
    <col min="11" max="11" width="11.7109375" style="3" customWidth="1"/>
    <col min="12" max="12" width="14.7109375" style="3" customWidth="1"/>
    <col min="13" max="13" width="11.5703125" style="3" customWidth="1"/>
    <col min="14" max="14" width="15.7109375" style="3" customWidth="1"/>
    <col min="15" max="15" width="10.85546875" style="3" customWidth="1"/>
    <col min="16" max="16" width="15.42578125" style="3" customWidth="1"/>
    <col min="17" max="17" width="11.28515625" style="3" hidden="1" customWidth="1"/>
    <col min="18" max="18" width="11.140625" style="3" hidden="1" customWidth="1"/>
    <col min="19" max="19" width="10.5703125" style="3" hidden="1" customWidth="1"/>
    <col min="20" max="20" width="11.85546875" style="3" hidden="1" customWidth="1" outlineLevel="1"/>
    <col min="21" max="21" width="11.5703125" style="3" hidden="1" customWidth="1" outlineLevel="1"/>
    <col min="22" max="22" width="10.7109375" style="3" hidden="1" customWidth="1" outlineLevel="1"/>
    <col min="23" max="24" width="13.140625" style="3" hidden="1" customWidth="1" outlineLevel="1"/>
    <col min="25" max="26" width="11.7109375" style="3" hidden="1" customWidth="1" outlineLevel="1"/>
    <col min="27" max="27" width="9.140625" style="3" collapsed="1"/>
    <col min="28" max="16384" width="9.140625" style="3"/>
  </cols>
  <sheetData>
    <row r="1" spans="1:2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 t="s">
        <v>0</v>
      </c>
      <c r="P1" s="2"/>
    </row>
    <row r="2" spans="1:26" ht="18.7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5" t="s">
        <v>1</v>
      </c>
      <c r="O2" s="6"/>
      <c r="P2" s="2"/>
    </row>
    <row r="3" spans="1:26" ht="18.75" x14ac:dyDescent="0.3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5" t="s">
        <v>2</v>
      </c>
      <c r="O3" s="6"/>
      <c r="P3" s="2"/>
    </row>
    <row r="4" spans="1:26" ht="18.75" x14ac:dyDescent="0.3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8" t="s">
        <v>175</v>
      </c>
      <c r="O4" s="2"/>
      <c r="P4" s="2"/>
    </row>
    <row r="5" spans="1:26" ht="44.25" customHeight="1" x14ac:dyDescent="0.2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6" ht="63" customHeight="1" x14ac:dyDescent="0.3">
      <c r="A6" s="220" t="s">
        <v>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S6" s="9"/>
    </row>
    <row r="7" spans="1:26" ht="18.75" customHeight="1" x14ac:dyDescent="0.2">
      <c r="A7" s="221" t="s">
        <v>4</v>
      </c>
      <c r="B7" s="221" t="s">
        <v>5</v>
      </c>
      <c r="C7" s="221" t="s">
        <v>6</v>
      </c>
      <c r="D7" s="221" t="s">
        <v>7</v>
      </c>
      <c r="E7" s="222" t="s">
        <v>8</v>
      </c>
      <c r="F7" s="224" t="s">
        <v>9</v>
      </c>
      <c r="G7" s="227" t="s">
        <v>10</v>
      </c>
      <c r="H7" s="228" t="s">
        <v>11</v>
      </c>
      <c r="I7" s="229" t="s">
        <v>12</v>
      </c>
      <c r="J7" s="229"/>
      <c r="K7" s="229"/>
      <c r="L7" s="229"/>
      <c r="M7" s="229"/>
      <c r="N7" s="229"/>
      <c r="O7" s="229"/>
      <c r="P7" s="229"/>
      <c r="S7" s="209" t="s">
        <v>13</v>
      </c>
      <c r="T7" s="210" t="s">
        <v>14</v>
      </c>
      <c r="U7" s="211"/>
      <c r="V7" s="212"/>
      <c r="W7" s="213" t="s">
        <v>15</v>
      </c>
      <c r="X7" s="214"/>
      <c r="Y7" s="214"/>
      <c r="Z7" s="215"/>
    </row>
    <row r="8" spans="1:26" ht="42.75" customHeight="1" x14ac:dyDescent="0.2">
      <c r="A8" s="221"/>
      <c r="B8" s="221"/>
      <c r="C8" s="221"/>
      <c r="D8" s="221"/>
      <c r="E8" s="223"/>
      <c r="F8" s="225"/>
      <c r="G8" s="227"/>
      <c r="H8" s="228"/>
      <c r="I8" s="216" t="s">
        <v>16</v>
      </c>
      <c r="J8" s="216"/>
      <c r="K8" s="216" t="s">
        <v>17</v>
      </c>
      <c r="L8" s="216"/>
      <c r="M8" s="216" t="s">
        <v>18</v>
      </c>
      <c r="N8" s="216"/>
      <c r="O8" s="216" t="s">
        <v>19</v>
      </c>
      <c r="P8" s="216"/>
      <c r="Q8" s="10" t="s">
        <v>20</v>
      </c>
      <c r="S8" s="209"/>
      <c r="T8" s="210"/>
      <c r="U8" s="217" t="s">
        <v>21</v>
      </c>
      <c r="V8" s="218"/>
      <c r="W8" s="219" t="s">
        <v>22</v>
      </c>
      <c r="X8" s="207" t="s">
        <v>23</v>
      </c>
      <c r="Y8" s="207"/>
      <c r="Z8" s="207"/>
    </row>
    <row r="9" spans="1:26" ht="50.25" customHeight="1" x14ac:dyDescent="0.2">
      <c r="A9" s="221"/>
      <c r="B9" s="221"/>
      <c r="C9" s="221"/>
      <c r="D9" s="222"/>
      <c r="E9" s="223"/>
      <c r="F9" s="226"/>
      <c r="G9" s="227"/>
      <c r="H9" s="228"/>
      <c r="I9" s="11" t="s">
        <v>24</v>
      </c>
      <c r="J9" s="11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 t="s">
        <v>31</v>
      </c>
      <c r="S9" s="12"/>
      <c r="T9" s="210"/>
      <c r="U9" s="13" t="s">
        <v>24</v>
      </c>
      <c r="V9" s="14" t="s">
        <v>25</v>
      </c>
      <c r="W9" s="219"/>
      <c r="X9" s="15" t="s">
        <v>32</v>
      </c>
      <c r="Y9" s="16" t="s">
        <v>33</v>
      </c>
      <c r="Z9" s="17" t="s">
        <v>34</v>
      </c>
    </row>
    <row r="10" spans="1:26" ht="26.25" customHeight="1" x14ac:dyDescent="0.2">
      <c r="A10" s="208" t="s">
        <v>35</v>
      </c>
      <c r="B10" s="203" t="s">
        <v>36</v>
      </c>
      <c r="C10" s="18" t="s">
        <v>37</v>
      </c>
      <c r="D10" s="19" t="s">
        <v>36</v>
      </c>
      <c r="E10" s="19" t="s">
        <v>36</v>
      </c>
      <c r="F10" s="20">
        <v>1</v>
      </c>
      <c r="G10" s="21">
        <v>68300</v>
      </c>
      <c r="H10" s="22">
        <f t="shared" ref="H10:H73" si="0">I10+J10+K10+L10+M10+N10+O10+P10</f>
        <v>94400</v>
      </c>
      <c r="I10" s="23">
        <v>9850</v>
      </c>
      <c r="J10" s="23">
        <f t="shared" ref="J10:J73" si="1">I10</f>
        <v>9850</v>
      </c>
      <c r="K10" s="23">
        <v>11250</v>
      </c>
      <c r="L10" s="23">
        <f>K10</f>
        <v>11250</v>
      </c>
      <c r="M10" s="23">
        <v>12700</v>
      </c>
      <c r="N10" s="23">
        <f>M10</f>
        <v>12700</v>
      </c>
      <c r="O10" s="23">
        <v>13400</v>
      </c>
      <c r="P10" s="23">
        <f>O10</f>
        <v>13400</v>
      </c>
      <c r="Q10" s="24">
        <v>46700</v>
      </c>
      <c r="R10" s="25">
        <f>H10-Q10</f>
        <v>47700</v>
      </c>
      <c r="S10" s="26">
        <f>H10-G10</f>
        <v>26100</v>
      </c>
      <c r="T10" s="27">
        <v>66200</v>
      </c>
      <c r="U10" s="28">
        <v>6300</v>
      </c>
      <c r="V10" s="28">
        <f>U10</f>
        <v>6300</v>
      </c>
      <c r="W10" s="29">
        <f>H10-T10</f>
        <v>28200</v>
      </c>
      <c r="X10" s="30">
        <f>Y10+Z10</f>
        <v>7100</v>
      </c>
      <c r="Y10" s="31">
        <f>I10-U10</f>
        <v>3550</v>
      </c>
      <c r="Z10" s="31">
        <f>J10-V10</f>
        <v>3550</v>
      </c>
    </row>
    <row r="11" spans="1:26" ht="28.5" customHeight="1" x14ac:dyDescent="0.2">
      <c r="A11" s="208"/>
      <c r="B11" s="203"/>
      <c r="C11" s="18" t="s">
        <v>37</v>
      </c>
      <c r="D11" s="19" t="s">
        <v>36</v>
      </c>
      <c r="E11" s="19" t="s">
        <v>36</v>
      </c>
      <c r="F11" s="20">
        <v>2</v>
      </c>
      <c r="G11" s="21">
        <v>55700</v>
      </c>
      <c r="H11" s="22">
        <f t="shared" si="0"/>
        <v>74700</v>
      </c>
      <c r="I11" s="23">
        <v>11250</v>
      </c>
      <c r="J11" s="23">
        <f t="shared" si="1"/>
        <v>11250</v>
      </c>
      <c r="K11" s="23">
        <v>12700</v>
      </c>
      <c r="L11" s="23">
        <f>K11</f>
        <v>12700</v>
      </c>
      <c r="M11" s="23">
        <v>13400</v>
      </c>
      <c r="N11" s="23">
        <f>M11</f>
        <v>13400</v>
      </c>
      <c r="O11" s="23"/>
      <c r="P11" s="23"/>
      <c r="Q11" s="24"/>
      <c r="R11" s="25"/>
      <c r="S11" s="26">
        <f>H11-G11</f>
        <v>19000</v>
      </c>
      <c r="T11" s="27">
        <v>53600</v>
      </c>
      <c r="U11" s="28">
        <v>8600</v>
      </c>
      <c r="V11" s="28">
        <f>U11</f>
        <v>8600</v>
      </c>
      <c r="W11" s="29">
        <f>H11-T11</f>
        <v>21100</v>
      </c>
      <c r="X11" s="32">
        <f t="shared" ref="X11:X90" si="2">Y11+Z11</f>
        <v>5300</v>
      </c>
      <c r="Y11" s="33">
        <f t="shared" ref="Y11:Z90" si="3">I11-U11</f>
        <v>2650</v>
      </c>
      <c r="Z11" s="33">
        <f t="shared" si="3"/>
        <v>2650</v>
      </c>
    </row>
    <row r="12" spans="1:26" ht="28.5" customHeight="1" x14ac:dyDescent="0.2">
      <c r="A12" s="208"/>
      <c r="B12" s="203"/>
      <c r="C12" s="18" t="s">
        <v>37</v>
      </c>
      <c r="D12" s="19" t="s">
        <v>36</v>
      </c>
      <c r="E12" s="19" t="s">
        <v>36</v>
      </c>
      <c r="F12" s="20">
        <v>3</v>
      </c>
      <c r="G12" s="21">
        <v>38900</v>
      </c>
      <c r="H12" s="22">
        <f t="shared" si="0"/>
        <v>52200</v>
      </c>
      <c r="I12" s="23">
        <v>12700</v>
      </c>
      <c r="J12" s="23">
        <f t="shared" si="1"/>
        <v>12700</v>
      </c>
      <c r="K12" s="23">
        <v>13400</v>
      </c>
      <c r="L12" s="23">
        <f>K12</f>
        <v>13400</v>
      </c>
      <c r="M12" s="23"/>
      <c r="N12" s="23"/>
      <c r="O12" s="23"/>
      <c r="P12" s="23"/>
      <c r="Q12" s="24"/>
      <c r="R12" s="25"/>
      <c r="S12" s="26">
        <f>H12-G12</f>
        <v>13300</v>
      </c>
      <c r="T12" s="27">
        <v>36400</v>
      </c>
      <c r="U12" s="28">
        <v>9100</v>
      </c>
      <c r="V12" s="28">
        <f>U12</f>
        <v>9100</v>
      </c>
      <c r="W12" s="29">
        <f t="shared" ref="W12:W90" si="4">H12-T12</f>
        <v>15800</v>
      </c>
      <c r="X12" s="30">
        <f t="shared" si="2"/>
        <v>7200</v>
      </c>
      <c r="Y12" s="31">
        <f t="shared" si="3"/>
        <v>3600</v>
      </c>
      <c r="Z12" s="31">
        <f t="shared" si="3"/>
        <v>3600</v>
      </c>
    </row>
    <row r="13" spans="1:26" ht="24" customHeight="1" x14ac:dyDescent="0.2">
      <c r="A13" s="208"/>
      <c r="B13" s="203"/>
      <c r="C13" s="18" t="s">
        <v>37</v>
      </c>
      <c r="D13" s="19" t="s">
        <v>36</v>
      </c>
      <c r="E13" s="19" t="s">
        <v>36</v>
      </c>
      <c r="F13" s="20">
        <v>4</v>
      </c>
      <c r="G13" s="21">
        <v>20000</v>
      </c>
      <c r="H13" s="22">
        <f t="shared" si="0"/>
        <v>26800</v>
      </c>
      <c r="I13" s="23">
        <v>13400</v>
      </c>
      <c r="J13" s="23">
        <f t="shared" si="1"/>
        <v>13400</v>
      </c>
      <c r="K13" s="23"/>
      <c r="L13" s="23"/>
      <c r="M13" s="23"/>
      <c r="N13" s="23"/>
      <c r="O13" s="23"/>
      <c r="P13" s="23"/>
      <c r="Q13" s="24"/>
      <c r="R13" s="25"/>
      <c r="S13" s="26"/>
      <c r="T13" s="27">
        <v>18200</v>
      </c>
      <c r="U13" s="28">
        <v>9100</v>
      </c>
      <c r="V13" s="28">
        <f>U13</f>
        <v>9100</v>
      </c>
      <c r="W13" s="29">
        <f t="shared" si="4"/>
        <v>8600</v>
      </c>
      <c r="X13" s="30">
        <f t="shared" si="2"/>
        <v>8600</v>
      </c>
      <c r="Y13" s="31">
        <f t="shared" si="3"/>
        <v>4300</v>
      </c>
      <c r="Z13" s="31">
        <f t="shared" si="3"/>
        <v>4300</v>
      </c>
    </row>
    <row r="14" spans="1:26" ht="33" customHeight="1" x14ac:dyDescent="0.2">
      <c r="A14" s="187" t="s">
        <v>38</v>
      </c>
      <c r="B14" s="204" t="s">
        <v>39</v>
      </c>
      <c r="C14" s="18" t="s">
        <v>40</v>
      </c>
      <c r="D14" s="19" t="s">
        <v>41</v>
      </c>
      <c r="E14" s="19" t="s">
        <v>41</v>
      </c>
      <c r="F14" s="20">
        <v>1</v>
      </c>
      <c r="G14" s="21">
        <v>68300</v>
      </c>
      <c r="H14" s="22">
        <f t="shared" si="0"/>
        <v>94400</v>
      </c>
      <c r="I14" s="23">
        <v>9850</v>
      </c>
      <c r="J14" s="23">
        <f t="shared" si="1"/>
        <v>9850</v>
      </c>
      <c r="K14" s="23">
        <v>11250</v>
      </c>
      <c r="L14" s="23">
        <f>K14</f>
        <v>11250</v>
      </c>
      <c r="M14" s="23">
        <v>12700</v>
      </c>
      <c r="N14" s="23">
        <f>M14</f>
        <v>12700</v>
      </c>
      <c r="O14" s="23">
        <v>13400</v>
      </c>
      <c r="P14" s="23">
        <f>O14</f>
        <v>13400</v>
      </c>
      <c r="Q14" s="24">
        <v>0</v>
      </c>
      <c r="R14" s="25">
        <f>H14-Q14</f>
        <v>94400</v>
      </c>
      <c r="S14" s="26">
        <f>H14-G14</f>
        <v>26100</v>
      </c>
      <c r="T14" s="27">
        <v>71800</v>
      </c>
      <c r="U14" s="28">
        <v>8600</v>
      </c>
      <c r="V14" s="28">
        <f t="shared" ref="V14:V121" si="5">U14</f>
        <v>8600</v>
      </c>
      <c r="W14" s="34">
        <f t="shared" si="4"/>
        <v>22600</v>
      </c>
      <c r="X14" s="32">
        <f t="shared" si="2"/>
        <v>2500</v>
      </c>
      <c r="Y14" s="33">
        <f t="shared" si="3"/>
        <v>1250</v>
      </c>
      <c r="Z14" s="33">
        <f t="shared" si="3"/>
        <v>1250</v>
      </c>
    </row>
    <row r="15" spans="1:26" ht="44.25" customHeight="1" x14ac:dyDescent="0.2">
      <c r="A15" s="188"/>
      <c r="B15" s="198"/>
      <c r="C15" s="18" t="s">
        <v>40</v>
      </c>
      <c r="D15" s="19" t="s">
        <v>41</v>
      </c>
      <c r="E15" s="19" t="s">
        <v>41</v>
      </c>
      <c r="F15" s="20">
        <v>2</v>
      </c>
      <c r="G15" s="21">
        <v>55700</v>
      </c>
      <c r="H15" s="22">
        <f t="shared" si="0"/>
        <v>74700</v>
      </c>
      <c r="I15" s="23">
        <v>11250</v>
      </c>
      <c r="J15" s="23">
        <f t="shared" si="1"/>
        <v>11250</v>
      </c>
      <c r="K15" s="23">
        <v>12700</v>
      </c>
      <c r="L15" s="23">
        <f>K15</f>
        <v>12700</v>
      </c>
      <c r="M15" s="23">
        <v>13400</v>
      </c>
      <c r="N15" s="23">
        <f>M15</f>
        <v>13400</v>
      </c>
      <c r="O15" s="23"/>
      <c r="P15" s="23"/>
      <c r="Q15" s="24"/>
      <c r="R15" s="25"/>
      <c r="S15" s="26">
        <f>H15-G15</f>
        <v>19000</v>
      </c>
      <c r="T15" s="27">
        <v>54600</v>
      </c>
      <c r="U15" s="28">
        <v>9100</v>
      </c>
      <c r="V15" s="28">
        <f t="shared" si="5"/>
        <v>9100</v>
      </c>
      <c r="W15" s="29">
        <f t="shared" si="4"/>
        <v>20100</v>
      </c>
      <c r="X15" s="32">
        <f t="shared" si="2"/>
        <v>4300</v>
      </c>
      <c r="Y15" s="33">
        <f t="shared" si="3"/>
        <v>2150</v>
      </c>
      <c r="Z15" s="33">
        <f t="shared" si="3"/>
        <v>2150</v>
      </c>
    </row>
    <row r="16" spans="1:26" ht="40.5" customHeight="1" x14ac:dyDescent="0.2">
      <c r="A16" s="188"/>
      <c r="B16" s="198"/>
      <c r="C16" s="18" t="s">
        <v>40</v>
      </c>
      <c r="D16" s="19" t="s">
        <v>41</v>
      </c>
      <c r="E16" s="19" t="s">
        <v>41</v>
      </c>
      <c r="F16" s="20">
        <v>3</v>
      </c>
      <c r="G16" s="21">
        <v>38900</v>
      </c>
      <c r="H16" s="22">
        <f t="shared" si="0"/>
        <v>52200</v>
      </c>
      <c r="I16" s="23">
        <v>12700</v>
      </c>
      <c r="J16" s="23">
        <f t="shared" si="1"/>
        <v>12700</v>
      </c>
      <c r="K16" s="23">
        <v>13400</v>
      </c>
      <c r="L16" s="23">
        <f>K16</f>
        <v>13400</v>
      </c>
      <c r="M16" s="23"/>
      <c r="N16" s="23"/>
      <c r="O16" s="23"/>
      <c r="P16" s="23"/>
      <c r="Q16" s="24"/>
      <c r="R16" s="25"/>
      <c r="S16" s="26"/>
      <c r="T16" s="27">
        <v>36400</v>
      </c>
      <c r="U16" s="28">
        <v>9100</v>
      </c>
      <c r="V16" s="28">
        <f t="shared" si="5"/>
        <v>9100</v>
      </c>
      <c r="W16" s="29">
        <f t="shared" si="4"/>
        <v>15800</v>
      </c>
      <c r="X16" s="30">
        <f t="shared" si="2"/>
        <v>7200</v>
      </c>
      <c r="Y16" s="31">
        <f t="shared" si="3"/>
        <v>3600</v>
      </c>
      <c r="Z16" s="31">
        <f t="shared" si="3"/>
        <v>3600</v>
      </c>
    </row>
    <row r="17" spans="1:26" ht="42" customHeight="1" x14ac:dyDescent="0.2">
      <c r="A17" s="200"/>
      <c r="B17" s="202"/>
      <c r="C17" s="18" t="s">
        <v>40</v>
      </c>
      <c r="D17" s="19" t="s">
        <v>41</v>
      </c>
      <c r="E17" s="19" t="s">
        <v>41</v>
      </c>
      <c r="F17" s="20">
        <v>4</v>
      </c>
      <c r="G17" s="21">
        <v>20000</v>
      </c>
      <c r="H17" s="22">
        <f t="shared" si="0"/>
        <v>26800</v>
      </c>
      <c r="I17" s="23">
        <v>13400</v>
      </c>
      <c r="J17" s="23">
        <f t="shared" si="1"/>
        <v>13400</v>
      </c>
      <c r="K17" s="23"/>
      <c r="L17" s="23"/>
      <c r="M17" s="23"/>
      <c r="N17" s="23"/>
      <c r="O17" s="23"/>
      <c r="P17" s="23"/>
      <c r="Q17" s="24"/>
      <c r="R17" s="25"/>
      <c r="S17" s="26"/>
      <c r="T17" s="27">
        <v>18200</v>
      </c>
      <c r="U17" s="28">
        <v>9100</v>
      </c>
      <c r="V17" s="28">
        <f t="shared" si="5"/>
        <v>9100</v>
      </c>
      <c r="W17" s="29">
        <f t="shared" si="4"/>
        <v>8600</v>
      </c>
      <c r="X17" s="30">
        <f t="shared" si="2"/>
        <v>8600</v>
      </c>
      <c r="Y17" s="31">
        <f t="shared" si="3"/>
        <v>4300</v>
      </c>
      <c r="Z17" s="31">
        <f t="shared" si="3"/>
        <v>4300</v>
      </c>
    </row>
    <row r="18" spans="1:26" ht="39.75" customHeight="1" x14ac:dyDescent="0.2">
      <c r="A18" s="201" t="s">
        <v>42</v>
      </c>
      <c r="B18" s="203" t="s">
        <v>43</v>
      </c>
      <c r="C18" s="18" t="s">
        <v>44</v>
      </c>
      <c r="D18" s="19" t="s">
        <v>45</v>
      </c>
      <c r="E18" s="19" t="s">
        <v>45</v>
      </c>
      <c r="F18" s="20">
        <v>1</v>
      </c>
      <c r="G18" s="21">
        <v>68300</v>
      </c>
      <c r="H18" s="22">
        <f t="shared" si="0"/>
        <v>94400</v>
      </c>
      <c r="I18" s="23">
        <v>9850</v>
      </c>
      <c r="J18" s="23">
        <f t="shared" si="1"/>
        <v>9850</v>
      </c>
      <c r="K18" s="23">
        <v>11250</v>
      </c>
      <c r="L18" s="23">
        <f>K18</f>
        <v>11250</v>
      </c>
      <c r="M18" s="23">
        <v>12700</v>
      </c>
      <c r="N18" s="23">
        <f>M18</f>
        <v>12700</v>
      </c>
      <c r="O18" s="23">
        <v>13400</v>
      </c>
      <c r="P18" s="23">
        <f>O18</f>
        <v>13400</v>
      </c>
      <c r="Q18" s="24"/>
      <c r="R18" s="25"/>
      <c r="S18" s="26">
        <f>H18-G18</f>
        <v>26100</v>
      </c>
      <c r="T18" s="27">
        <v>62600</v>
      </c>
      <c r="U18" s="28">
        <v>5700</v>
      </c>
      <c r="V18" s="28">
        <f t="shared" si="5"/>
        <v>5700</v>
      </c>
      <c r="W18" s="29">
        <f t="shared" si="4"/>
        <v>31800</v>
      </c>
      <c r="X18" s="30">
        <f t="shared" si="2"/>
        <v>8300</v>
      </c>
      <c r="Y18" s="31">
        <f t="shared" si="3"/>
        <v>4150</v>
      </c>
      <c r="Z18" s="31">
        <f t="shared" si="3"/>
        <v>4150</v>
      </c>
    </row>
    <row r="19" spans="1:26" ht="28.5" customHeight="1" x14ac:dyDescent="0.2">
      <c r="A19" s="201"/>
      <c r="B19" s="203"/>
      <c r="C19" s="18" t="s">
        <v>44</v>
      </c>
      <c r="D19" s="19" t="s">
        <v>45</v>
      </c>
      <c r="E19" s="19" t="s">
        <v>45</v>
      </c>
      <c r="F19" s="20">
        <v>2</v>
      </c>
      <c r="G19" s="21">
        <v>55700</v>
      </c>
      <c r="H19" s="22">
        <f t="shared" si="0"/>
        <v>74700</v>
      </c>
      <c r="I19" s="23">
        <v>11250</v>
      </c>
      <c r="J19" s="23">
        <f t="shared" si="1"/>
        <v>11250</v>
      </c>
      <c r="K19" s="23">
        <v>12700</v>
      </c>
      <c r="L19" s="23">
        <f>K19</f>
        <v>12700</v>
      </c>
      <c r="M19" s="23">
        <v>13400</v>
      </c>
      <c r="N19" s="23">
        <f>M19</f>
        <v>13400</v>
      </c>
      <c r="O19" s="23"/>
      <c r="P19" s="23"/>
      <c r="Q19" s="24"/>
      <c r="R19" s="25"/>
      <c r="S19" s="26">
        <f>H19-G19</f>
        <v>19000</v>
      </c>
      <c r="T19" s="27">
        <v>51200</v>
      </c>
      <c r="U19" s="28">
        <v>7900</v>
      </c>
      <c r="V19" s="28">
        <f t="shared" si="5"/>
        <v>7900</v>
      </c>
      <c r="W19" s="29">
        <f t="shared" si="4"/>
        <v>23500</v>
      </c>
      <c r="X19" s="30">
        <f t="shared" si="2"/>
        <v>6700</v>
      </c>
      <c r="Y19" s="31">
        <f t="shared" si="3"/>
        <v>3350</v>
      </c>
      <c r="Z19" s="31">
        <f t="shared" si="3"/>
        <v>3350</v>
      </c>
    </row>
    <row r="20" spans="1:26" ht="28.5" customHeight="1" x14ac:dyDescent="0.2">
      <c r="A20" s="201"/>
      <c r="B20" s="203"/>
      <c r="C20" s="18" t="s">
        <v>44</v>
      </c>
      <c r="D20" s="19" t="s">
        <v>45</v>
      </c>
      <c r="E20" s="19" t="s">
        <v>45</v>
      </c>
      <c r="F20" s="20">
        <v>3</v>
      </c>
      <c r="G20" s="21">
        <v>38900</v>
      </c>
      <c r="H20" s="22">
        <f t="shared" si="0"/>
        <v>52200</v>
      </c>
      <c r="I20" s="23">
        <v>12700</v>
      </c>
      <c r="J20" s="23">
        <f t="shared" si="1"/>
        <v>12700</v>
      </c>
      <c r="K20" s="23">
        <v>13400</v>
      </c>
      <c r="L20" s="23">
        <f>K20</f>
        <v>13400</v>
      </c>
      <c r="M20" s="23"/>
      <c r="N20" s="23"/>
      <c r="O20" s="23"/>
      <c r="P20" s="23"/>
      <c r="Q20" s="24">
        <v>42600</v>
      </c>
      <c r="R20" s="25">
        <f>H20-Q20</f>
        <v>9600</v>
      </c>
      <c r="S20" s="26">
        <f>H20-G20</f>
        <v>13300</v>
      </c>
      <c r="T20" s="27">
        <v>35400</v>
      </c>
      <c r="U20" s="28">
        <v>8600</v>
      </c>
      <c r="V20" s="28">
        <f t="shared" si="5"/>
        <v>8600</v>
      </c>
      <c r="W20" s="29">
        <f t="shared" si="4"/>
        <v>16800</v>
      </c>
      <c r="X20" s="30">
        <f t="shared" si="2"/>
        <v>8200</v>
      </c>
      <c r="Y20" s="31">
        <f t="shared" si="3"/>
        <v>4100</v>
      </c>
      <c r="Z20" s="31">
        <f t="shared" si="3"/>
        <v>4100</v>
      </c>
    </row>
    <row r="21" spans="1:26" ht="28.5" customHeight="1" x14ac:dyDescent="0.2">
      <c r="A21" s="201"/>
      <c r="B21" s="203"/>
      <c r="C21" s="18" t="s">
        <v>44</v>
      </c>
      <c r="D21" s="19" t="s">
        <v>45</v>
      </c>
      <c r="E21" s="19" t="s">
        <v>45</v>
      </c>
      <c r="F21" s="20">
        <v>4</v>
      </c>
      <c r="G21" s="21">
        <v>20000</v>
      </c>
      <c r="H21" s="22">
        <f t="shared" si="0"/>
        <v>26800</v>
      </c>
      <c r="I21" s="23">
        <v>13400</v>
      </c>
      <c r="J21" s="23">
        <f t="shared" si="1"/>
        <v>13400</v>
      </c>
      <c r="K21" s="23"/>
      <c r="L21" s="23"/>
      <c r="M21" s="23"/>
      <c r="N21" s="23"/>
      <c r="O21" s="23"/>
      <c r="P21" s="23"/>
      <c r="Q21" s="24"/>
      <c r="R21" s="25"/>
      <c r="S21" s="26"/>
      <c r="T21" s="27">
        <v>18200</v>
      </c>
      <c r="U21" s="28">
        <v>9100</v>
      </c>
      <c r="V21" s="28">
        <f t="shared" si="5"/>
        <v>9100</v>
      </c>
      <c r="W21" s="29">
        <f t="shared" si="4"/>
        <v>8600</v>
      </c>
      <c r="X21" s="30">
        <f t="shared" si="2"/>
        <v>8600</v>
      </c>
      <c r="Y21" s="31">
        <f t="shared" si="3"/>
        <v>4300</v>
      </c>
      <c r="Z21" s="31">
        <f t="shared" si="3"/>
        <v>4300</v>
      </c>
    </row>
    <row r="22" spans="1:26" ht="48.75" customHeight="1" x14ac:dyDescent="0.2">
      <c r="A22" s="187" t="s">
        <v>46</v>
      </c>
      <c r="B22" s="204" t="s">
        <v>47</v>
      </c>
      <c r="C22" s="18" t="s">
        <v>48</v>
      </c>
      <c r="D22" s="19" t="s">
        <v>49</v>
      </c>
      <c r="E22" s="19" t="s">
        <v>50</v>
      </c>
      <c r="F22" s="20">
        <v>1</v>
      </c>
      <c r="G22" s="21">
        <v>68300</v>
      </c>
      <c r="H22" s="22">
        <f t="shared" si="0"/>
        <v>94400</v>
      </c>
      <c r="I22" s="23">
        <v>9850</v>
      </c>
      <c r="J22" s="23">
        <f t="shared" si="1"/>
        <v>9850</v>
      </c>
      <c r="K22" s="23">
        <v>11250</v>
      </c>
      <c r="L22" s="23">
        <f>K22</f>
        <v>11250</v>
      </c>
      <c r="M22" s="23">
        <v>12700</v>
      </c>
      <c r="N22" s="23">
        <f>M22</f>
        <v>12700</v>
      </c>
      <c r="O22" s="23">
        <v>13400</v>
      </c>
      <c r="P22" s="23">
        <f>O22</f>
        <v>13400</v>
      </c>
      <c r="Q22" s="24"/>
      <c r="R22" s="25"/>
      <c r="S22" s="26">
        <f>H22-G22</f>
        <v>26100</v>
      </c>
      <c r="T22" s="27">
        <v>62600</v>
      </c>
      <c r="U22" s="28">
        <v>5700</v>
      </c>
      <c r="V22" s="28">
        <f t="shared" si="5"/>
        <v>5700</v>
      </c>
      <c r="W22" s="29">
        <f t="shared" si="4"/>
        <v>31800</v>
      </c>
      <c r="X22" s="30">
        <f t="shared" si="2"/>
        <v>8300</v>
      </c>
      <c r="Y22" s="31">
        <f t="shared" si="3"/>
        <v>4150</v>
      </c>
      <c r="Z22" s="31">
        <f t="shared" si="3"/>
        <v>4150</v>
      </c>
    </row>
    <row r="23" spans="1:26" ht="45.75" customHeight="1" x14ac:dyDescent="0.2">
      <c r="A23" s="188"/>
      <c r="B23" s="198"/>
      <c r="C23" s="18" t="s">
        <v>48</v>
      </c>
      <c r="D23" s="19" t="s">
        <v>49</v>
      </c>
      <c r="E23" s="19" t="s">
        <v>50</v>
      </c>
      <c r="F23" s="20">
        <v>2</v>
      </c>
      <c r="G23" s="21">
        <v>55700</v>
      </c>
      <c r="H23" s="22">
        <f t="shared" si="0"/>
        <v>74700</v>
      </c>
      <c r="I23" s="23">
        <v>11250</v>
      </c>
      <c r="J23" s="23">
        <f t="shared" si="1"/>
        <v>11250</v>
      </c>
      <c r="K23" s="23">
        <v>12700</v>
      </c>
      <c r="L23" s="23">
        <f>K23</f>
        <v>12700</v>
      </c>
      <c r="M23" s="23">
        <v>13400</v>
      </c>
      <c r="N23" s="23">
        <f>M23</f>
        <v>13400</v>
      </c>
      <c r="O23" s="23"/>
      <c r="P23" s="23"/>
      <c r="Q23" s="24"/>
      <c r="R23" s="25"/>
      <c r="S23" s="26">
        <f>H23-G23</f>
        <v>19000</v>
      </c>
      <c r="T23" s="27">
        <v>51200</v>
      </c>
      <c r="U23" s="28">
        <v>7900</v>
      </c>
      <c r="V23" s="28">
        <f t="shared" si="5"/>
        <v>7900</v>
      </c>
      <c r="W23" s="29">
        <f t="shared" si="4"/>
        <v>23500</v>
      </c>
      <c r="X23" s="30">
        <f t="shared" si="2"/>
        <v>6700</v>
      </c>
      <c r="Y23" s="31">
        <f t="shared" si="3"/>
        <v>3350</v>
      </c>
      <c r="Z23" s="31">
        <f t="shared" si="3"/>
        <v>3350</v>
      </c>
    </row>
    <row r="24" spans="1:26" ht="39.75" customHeight="1" x14ac:dyDescent="0.2">
      <c r="A24" s="188"/>
      <c r="B24" s="198"/>
      <c r="C24" s="18" t="s">
        <v>48</v>
      </c>
      <c r="D24" s="19" t="s">
        <v>49</v>
      </c>
      <c r="E24" s="19" t="s">
        <v>50</v>
      </c>
      <c r="F24" s="20">
        <v>3</v>
      </c>
      <c r="G24" s="21">
        <v>38900</v>
      </c>
      <c r="H24" s="22">
        <f t="shared" si="0"/>
        <v>52200</v>
      </c>
      <c r="I24" s="23">
        <v>12700</v>
      </c>
      <c r="J24" s="23">
        <f t="shared" si="1"/>
        <v>12700</v>
      </c>
      <c r="K24" s="23">
        <v>13400</v>
      </c>
      <c r="L24" s="23">
        <f>K24</f>
        <v>13400</v>
      </c>
      <c r="M24" s="23"/>
      <c r="N24" s="23"/>
      <c r="O24" s="23"/>
      <c r="P24" s="23"/>
      <c r="Q24" s="24">
        <v>42600</v>
      </c>
      <c r="R24" s="25">
        <f>H24-Q24</f>
        <v>9600</v>
      </c>
      <c r="S24" s="26">
        <f>H24-G24</f>
        <v>13300</v>
      </c>
      <c r="T24" s="27">
        <v>35400</v>
      </c>
      <c r="U24" s="28">
        <v>8600</v>
      </c>
      <c r="V24" s="28">
        <f t="shared" si="5"/>
        <v>8600</v>
      </c>
      <c r="W24" s="29">
        <f t="shared" si="4"/>
        <v>16800</v>
      </c>
      <c r="X24" s="30">
        <f t="shared" si="2"/>
        <v>8200</v>
      </c>
      <c r="Y24" s="31">
        <f t="shared" si="3"/>
        <v>4100</v>
      </c>
      <c r="Z24" s="31">
        <f t="shared" si="3"/>
        <v>4100</v>
      </c>
    </row>
    <row r="25" spans="1:26" ht="39.75" customHeight="1" x14ac:dyDescent="0.2">
      <c r="A25" s="188"/>
      <c r="B25" s="198"/>
      <c r="C25" s="18" t="s">
        <v>48</v>
      </c>
      <c r="D25" s="19" t="s">
        <v>49</v>
      </c>
      <c r="E25" s="19" t="s">
        <v>50</v>
      </c>
      <c r="F25" s="20">
        <v>4</v>
      </c>
      <c r="G25" s="21">
        <v>20000</v>
      </c>
      <c r="H25" s="22">
        <f t="shared" si="0"/>
        <v>26800</v>
      </c>
      <c r="I25" s="23">
        <v>13400</v>
      </c>
      <c r="J25" s="23">
        <f t="shared" si="1"/>
        <v>13400</v>
      </c>
      <c r="K25" s="23"/>
      <c r="L25" s="23"/>
      <c r="M25" s="23"/>
      <c r="N25" s="23"/>
      <c r="O25" s="23"/>
      <c r="P25" s="23"/>
      <c r="Q25" s="24"/>
      <c r="R25" s="25"/>
      <c r="S25" s="26"/>
      <c r="T25" s="27">
        <v>18200</v>
      </c>
      <c r="U25" s="28">
        <v>9100</v>
      </c>
      <c r="V25" s="28">
        <f t="shared" si="5"/>
        <v>9100</v>
      </c>
      <c r="W25" s="29">
        <f t="shared" si="4"/>
        <v>8600</v>
      </c>
      <c r="X25" s="30">
        <f t="shared" si="2"/>
        <v>8600</v>
      </c>
      <c r="Y25" s="31">
        <f t="shared" si="3"/>
        <v>4300</v>
      </c>
      <c r="Z25" s="31">
        <f t="shared" si="3"/>
        <v>4300</v>
      </c>
    </row>
    <row r="26" spans="1:26" ht="29.25" customHeight="1" x14ac:dyDescent="0.2">
      <c r="A26" s="205" t="s">
        <v>46</v>
      </c>
      <c r="B26" s="206" t="s">
        <v>47</v>
      </c>
      <c r="C26" s="35" t="s">
        <v>51</v>
      </c>
      <c r="D26" s="19" t="s">
        <v>52</v>
      </c>
      <c r="E26" s="19" t="s">
        <v>52</v>
      </c>
      <c r="F26" s="20">
        <v>1</v>
      </c>
      <c r="G26" s="21">
        <v>68300</v>
      </c>
      <c r="H26" s="22">
        <f t="shared" si="0"/>
        <v>94400</v>
      </c>
      <c r="I26" s="23">
        <v>9850</v>
      </c>
      <c r="J26" s="23">
        <f t="shared" si="1"/>
        <v>9850</v>
      </c>
      <c r="K26" s="23">
        <v>11250</v>
      </c>
      <c r="L26" s="23">
        <f>K26</f>
        <v>11250</v>
      </c>
      <c r="M26" s="23">
        <v>12700</v>
      </c>
      <c r="N26" s="23">
        <f>M26</f>
        <v>12700</v>
      </c>
      <c r="O26" s="23">
        <v>13400</v>
      </c>
      <c r="P26" s="23">
        <f>O26</f>
        <v>13400</v>
      </c>
      <c r="Q26" s="24">
        <v>42600</v>
      </c>
      <c r="R26" s="25">
        <f>H26-Q26</f>
        <v>51800</v>
      </c>
      <c r="S26" s="26">
        <f>H26-G26</f>
        <v>26100</v>
      </c>
      <c r="T26" s="27">
        <v>62600</v>
      </c>
      <c r="U26" s="28">
        <v>5700</v>
      </c>
      <c r="V26" s="28">
        <f t="shared" si="5"/>
        <v>5700</v>
      </c>
      <c r="W26" s="29">
        <f t="shared" si="4"/>
        <v>31800</v>
      </c>
      <c r="X26" s="30">
        <f t="shared" si="2"/>
        <v>8300</v>
      </c>
      <c r="Y26" s="31">
        <f t="shared" si="3"/>
        <v>4150</v>
      </c>
      <c r="Z26" s="31">
        <f t="shared" si="3"/>
        <v>4150</v>
      </c>
    </row>
    <row r="27" spans="1:26" ht="29.25" customHeight="1" x14ac:dyDescent="0.2">
      <c r="A27" s="205"/>
      <c r="B27" s="206"/>
      <c r="C27" s="35" t="s">
        <v>51</v>
      </c>
      <c r="D27" s="19" t="s">
        <v>52</v>
      </c>
      <c r="E27" s="19" t="s">
        <v>52</v>
      </c>
      <c r="F27" s="20">
        <v>2</v>
      </c>
      <c r="G27" s="21">
        <v>55700</v>
      </c>
      <c r="H27" s="22">
        <f t="shared" si="0"/>
        <v>74700</v>
      </c>
      <c r="I27" s="23">
        <v>11250</v>
      </c>
      <c r="J27" s="23">
        <f t="shared" si="1"/>
        <v>11250</v>
      </c>
      <c r="K27" s="23">
        <v>12700</v>
      </c>
      <c r="L27" s="23">
        <f>K27</f>
        <v>12700</v>
      </c>
      <c r="M27" s="23">
        <v>13400</v>
      </c>
      <c r="N27" s="23">
        <f>M27</f>
        <v>13400</v>
      </c>
      <c r="O27" s="23"/>
      <c r="P27" s="23"/>
      <c r="Q27" s="24"/>
      <c r="R27" s="25"/>
      <c r="S27" s="26">
        <f>H27-G27</f>
        <v>19000</v>
      </c>
      <c r="T27" s="27">
        <v>51200</v>
      </c>
      <c r="U27" s="28">
        <v>7900</v>
      </c>
      <c r="V27" s="28">
        <f t="shared" si="5"/>
        <v>7900</v>
      </c>
      <c r="W27" s="29">
        <f t="shared" si="4"/>
        <v>23500</v>
      </c>
      <c r="X27" s="30">
        <f t="shared" si="2"/>
        <v>6700</v>
      </c>
      <c r="Y27" s="31">
        <f t="shared" si="3"/>
        <v>3350</v>
      </c>
      <c r="Z27" s="31">
        <f t="shared" si="3"/>
        <v>3350</v>
      </c>
    </row>
    <row r="28" spans="1:26" ht="29.25" customHeight="1" x14ac:dyDescent="0.2">
      <c r="A28" s="205"/>
      <c r="B28" s="206"/>
      <c r="C28" s="35" t="s">
        <v>51</v>
      </c>
      <c r="D28" s="19" t="s">
        <v>52</v>
      </c>
      <c r="E28" s="19" t="s">
        <v>52</v>
      </c>
      <c r="F28" s="20">
        <v>3</v>
      </c>
      <c r="G28" s="21">
        <v>38900</v>
      </c>
      <c r="H28" s="22">
        <f t="shared" si="0"/>
        <v>52200</v>
      </c>
      <c r="I28" s="23">
        <v>12700</v>
      </c>
      <c r="J28" s="23">
        <f t="shared" si="1"/>
        <v>12700</v>
      </c>
      <c r="K28" s="23">
        <v>13400</v>
      </c>
      <c r="L28" s="23">
        <f>K28</f>
        <v>13400</v>
      </c>
      <c r="M28" s="23"/>
      <c r="N28" s="23"/>
      <c r="O28" s="23"/>
      <c r="P28" s="23"/>
      <c r="Q28" s="24"/>
      <c r="R28" s="25"/>
      <c r="S28" s="26">
        <f>H28-G28</f>
        <v>13300</v>
      </c>
      <c r="T28" s="27">
        <v>35400</v>
      </c>
      <c r="U28" s="28">
        <v>8600</v>
      </c>
      <c r="V28" s="28">
        <f t="shared" si="5"/>
        <v>8600</v>
      </c>
      <c r="W28" s="29">
        <f t="shared" si="4"/>
        <v>16800</v>
      </c>
      <c r="X28" s="30">
        <f t="shared" si="2"/>
        <v>8200</v>
      </c>
      <c r="Y28" s="31">
        <f t="shared" si="3"/>
        <v>4100</v>
      </c>
      <c r="Z28" s="31">
        <f t="shared" si="3"/>
        <v>4100</v>
      </c>
    </row>
    <row r="29" spans="1:26" ht="29.25" customHeight="1" x14ac:dyDescent="0.2">
      <c r="A29" s="205"/>
      <c r="B29" s="206"/>
      <c r="C29" s="35" t="s">
        <v>51</v>
      </c>
      <c r="D29" s="19" t="s">
        <v>52</v>
      </c>
      <c r="E29" s="19" t="s">
        <v>52</v>
      </c>
      <c r="F29" s="20">
        <v>4</v>
      </c>
      <c r="G29" s="21">
        <v>20000</v>
      </c>
      <c r="H29" s="22">
        <f t="shared" si="0"/>
        <v>26800</v>
      </c>
      <c r="I29" s="23">
        <v>13400</v>
      </c>
      <c r="J29" s="23">
        <f t="shared" si="1"/>
        <v>13400</v>
      </c>
      <c r="K29" s="23"/>
      <c r="L29" s="23"/>
      <c r="M29" s="23"/>
      <c r="N29" s="23"/>
      <c r="O29" s="23"/>
      <c r="P29" s="23"/>
      <c r="Q29" s="24"/>
      <c r="R29" s="25"/>
      <c r="S29" s="26"/>
      <c r="T29" s="27">
        <v>18200</v>
      </c>
      <c r="U29" s="28">
        <v>9100</v>
      </c>
      <c r="V29" s="28">
        <f t="shared" si="5"/>
        <v>9100</v>
      </c>
      <c r="W29" s="29">
        <f t="shared" si="4"/>
        <v>8600</v>
      </c>
      <c r="X29" s="30">
        <f t="shared" si="2"/>
        <v>8600</v>
      </c>
      <c r="Y29" s="31">
        <f t="shared" si="3"/>
        <v>4300</v>
      </c>
      <c r="Z29" s="31">
        <f t="shared" si="3"/>
        <v>4300</v>
      </c>
    </row>
    <row r="30" spans="1:26" ht="47.25" customHeight="1" x14ac:dyDescent="0.2">
      <c r="A30" s="205"/>
      <c r="B30" s="206"/>
      <c r="C30" s="35" t="s">
        <v>53</v>
      </c>
      <c r="D30" s="19" t="s">
        <v>54</v>
      </c>
      <c r="E30" s="19" t="s">
        <v>55</v>
      </c>
      <c r="F30" s="20">
        <v>1</v>
      </c>
      <c r="G30" s="21">
        <v>68300</v>
      </c>
      <c r="H30" s="22">
        <f t="shared" si="0"/>
        <v>94400</v>
      </c>
      <c r="I30" s="23">
        <v>9850</v>
      </c>
      <c r="J30" s="23">
        <f t="shared" si="1"/>
        <v>9850</v>
      </c>
      <c r="K30" s="23">
        <v>11250</v>
      </c>
      <c r="L30" s="23">
        <f>K30</f>
        <v>11250</v>
      </c>
      <c r="M30" s="23">
        <v>12700</v>
      </c>
      <c r="N30" s="23">
        <f>M30</f>
        <v>12700</v>
      </c>
      <c r="O30" s="23">
        <v>13400</v>
      </c>
      <c r="P30" s="23">
        <f>O30</f>
        <v>13400</v>
      </c>
      <c r="Q30" s="24">
        <v>42600</v>
      </c>
      <c r="R30" s="25">
        <f>H30-Q30</f>
        <v>51800</v>
      </c>
      <c r="S30" s="26">
        <f>H30-G30</f>
        <v>26100</v>
      </c>
      <c r="T30" s="27">
        <v>62600</v>
      </c>
      <c r="U30" s="28">
        <v>5700</v>
      </c>
      <c r="V30" s="28">
        <f t="shared" si="5"/>
        <v>5700</v>
      </c>
      <c r="W30" s="29">
        <f t="shared" si="4"/>
        <v>31800</v>
      </c>
      <c r="X30" s="30">
        <f t="shared" si="2"/>
        <v>8300</v>
      </c>
      <c r="Y30" s="31">
        <f t="shared" si="3"/>
        <v>4150</v>
      </c>
      <c r="Z30" s="31">
        <f t="shared" si="3"/>
        <v>4150</v>
      </c>
    </row>
    <row r="31" spans="1:26" ht="50.25" customHeight="1" x14ac:dyDescent="0.2">
      <c r="A31" s="205"/>
      <c r="B31" s="206"/>
      <c r="C31" s="35" t="s">
        <v>53</v>
      </c>
      <c r="D31" s="19" t="s">
        <v>54</v>
      </c>
      <c r="E31" s="19" t="s">
        <v>55</v>
      </c>
      <c r="F31" s="20">
        <v>2</v>
      </c>
      <c r="G31" s="21">
        <v>55700</v>
      </c>
      <c r="H31" s="22">
        <f t="shared" si="0"/>
        <v>74700</v>
      </c>
      <c r="I31" s="23">
        <v>11250</v>
      </c>
      <c r="J31" s="23">
        <f t="shared" si="1"/>
        <v>11250</v>
      </c>
      <c r="K31" s="23">
        <v>12700</v>
      </c>
      <c r="L31" s="23">
        <f>K31</f>
        <v>12700</v>
      </c>
      <c r="M31" s="23">
        <v>13400</v>
      </c>
      <c r="N31" s="23">
        <f>M31</f>
        <v>13400</v>
      </c>
      <c r="O31" s="23"/>
      <c r="P31" s="23"/>
      <c r="Q31" s="24"/>
      <c r="R31" s="25"/>
      <c r="S31" s="26">
        <f>H31-G31</f>
        <v>19000</v>
      </c>
      <c r="T31" s="27">
        <v>51200</v>
      </c>
      <c r="U31" s="28">
        <v>7900</v>
      </c>
      <c r="V31" s="28">
        <f t="shared" si="5"/>
        <v>7900</v>
      </c>
      <c r="W31" s="29">
        <f t="shared" si="4"/>
        <v>23500</v>
      </c>
      <c r="X31" s="30">
        <f t="shared" si="2"/>
        <v>6700</v>
      </c>
      <c r="Y31" s="31">
        <f t="shared" si="3"/>
        <v>3350</v>
      </c>
      <c r="Z31" s="31">
        <f t="shared" si="3"/>
        <v>3350</v>
      </c>
    </row>
    <row r="32" spans="1:26" ht="51" customHeight="1" x14ac:dyDescent="0.2">
      <c r="A32" s="205"/>
      <c r="B32" s="206"/>
      <c r="C32" s="35" t="s">
        <v>53</v>
      </c>
      <c r="D32" s="19" t="s">
        <v>54</v>
      </c>
      <c r="E32" s="19" t="s">
        <v>55</v>
      </c>
      <c r="F32" s="20">
        <v>3</v>
      </c>
      <c r="G32" s="21">
        <v>38900</v>
      </c>
      <c r="H32" s="22">
        <f t="shared" si="0"/>
        <v>52200</v>
      </c>
      <c r="I32" s="23">
        <v>12700</v>
      </c>
      <c r="J32" s="23">
        <f t="shared" si="1"/>
        <v>12700</v>
      </c>
      <c r="K32" s="23">
        <v>13400</v>
      </c>
      <c r="L32" s="23">
        <f>K32</f>
        <v>13400</v>
      </c>
      <c r="M32" s="23"/>
      <c r="N32" s="23"/>
      <c r="O32" s="23"/>
      <c r="P32" s="23"/>
      <c r="Q32" s="24"/>
      <c r="R32" s="25"/>
      <c r="S32" s="26">
        <f>H32-G32</f>
        <v>13300</v>
      </c>
      <c r="T32" s="27">
        <v>35400</v>
      </c>
      <c r="U32" s="28">
        <v>8600</v>
      </c>
      <c r="V32" s="28">
        <f t="shared" si="5"/>
        <v>8600</v>
      </c>
      <c r="W32" s="29">
        <f t="shared" si="4"/>
        <v>16800</v>
      </c>
      <c r="X32" s="30">
        <f t="shared" si="2"/>
        <v>8200</v>
      </c>
      <c r="Y32" s="31">
        <f t="shared" si="3"/>
        <v>4100</v>
      </c>
      <c r="Z32" s="31">
        <f t="shared" si="3"/>
        <v>4100</v>
      </c>
    </row>
    <row r="33" spans="1:26" ht="57" customHeight="1" x14ac:dyDescent="0.2">
      <c r="A33" s="205"/>
      <c r="B33" s="206"/>
      <c r="C33" s="35" t="s">
        <v>53</v>
      </c>
      <c r="D33" s="19" t="s">
        <v>54</v>
      </c>
      <c r="E33" s="19" t="s">
        <v>55</v>
      </c>
      <c r="F33" s="20">
        <v>4</v>
      </c>
      <c r="G33" s="21">
        <v>20000</v>
      </c>
      <c r="H33" s="22">
        <f t="shared" si="0"/>
        <v>26800</v>
      </c>
      <c r="I33" s="23">
        <v>13400</v>
      </c>
      <c r="J33" s="23">
        <f t="shared" si="1"/>
        <v>13400</v>
      </c>
      <c r="K33" s="23"/>
      <c r="L33" s="23"/>
      <c r="M33" s="23"/>
      <c r="N33" s="23"/>
      <c r="O33" s="23"/>
      <c r="P33" s="23"/>
      <c r="Q33" s="24"/>
      <c r="R33" s="25"/>
      <c r="S33" s="26"/>
      <c r="T33" s="27">
        <v>18200</v>
      </c>
      <c r="U33" s="28">
        <v>9100</v>
      </c>
      <c r="V33" s="28">
        <f t="shared" si="5"/>
        <v>9100</v>
      </c>
      <c r="W33" s="29">
        <f t="shared" si="4"/>
        <v>8600</v>
      </c>
      <c r="X33" s="30">
        <f t="shared" si="2"/>
        <v>8600</v>
      </c>
      <c r="Y33" s="31">
        <f t="shared" si="3"/>
        <v>4300</v>
      </c>
      <c r="Z33" s="31">
        <f t="shared" si="3"/>
        <v>4300</v>
      </c>
    </row>
    <row r="34" spans="1:26" ht="29.25" customHeight="1" x14ac:dyDescent="0.2">
      <c r="A34" s="205"/>
      <c r="B34" s="206"/>
      <c r="C34" s="35" t="s">
        <v>56</v>
      </c>
      <c r="D34" s="19" t="s">
        <v>57</v>
      </c>
      <c r="E34" s="19" t="s">
        <v>57</v>
      </c>
      <c r="F34" s="20">
        <v>1</v>
      </c>
      <c r="G34" s="21">
        <v>68300</v>
      </c>
      <c r="H34" s="22">
        <f t="shared" si="0"/>
        <v>94400</v>
      </c>
      <c r="I34" s="23">
        <v>9850</v>
      </c>
      <c r="J34" s="23">
        <f t="shared" si="1"/>
        <v>9850</v>
      </c>
      <c r="K34" s="23">
        <v>11250</v>
      </c>
      <c r="L34" s="23">
        <f>K34</f>
        <v>11250</v>
      </c>
      <c r="M34" s="23">
        <v>12700</v>
      </c>
      <c r="N34" s="23">
        <f>M34</f>
        <v>12700</v>
      </c>
      <c r="O34" s="23">
        <v>13400</v>
      </c>
      <c r="P34" s="23">
        <f>O34</f>
        <v>13400</v>
      </c>
      <c r="Q34" s="24">
        <v>42600</v>
      </c>
      <c r="R34" s="25">
        <f>H34-Q34</f>
        <v>51800</v>
      </c>
      <c r="S34" s="26">
        <f>H34-G34</f>
        <v>26100</v>
      </c>
      <c r="T34" s="27">
        <v>62600</v>
      </c>
      <c r="U34" s="28">
        <v>5700</v>
      </c>
      <c r="V34" s="28">
        <f t="shared" si="5"/>
        <v>5700</v>
      </c>
      <c r="W34" s="29">
        <f t="shared" si="4"/>
        <v>31800</v>
      </c>
      <c r="X34" s="30">
        <f t="shared" si="2"/>
        <v>8300</v>
      </c>
      <c r="Y34" s="31">
        <f t="shared" si="3"/>
        <v>4150</v>
      </c>
      <c r="Z34" s="31">
        <f t="shared" si="3"/>
        <v>4150</v>
      </c>
    </row>
    <row r="35" spans="1:26" ht="29.25" customHeight="1" x14ac:dyDescent="0.2">
      <c r="A35" s="205"/>
      <c r="B35" s="206"/>
      <c r="C35" s="35" t="s">
        <v>56</v>
      </c>
      <c r="D35" s="19" t="s">
        <v>57</v>
      </c>
      <c r="E35" s="19" t="s">
        <v>57</v>
      </c>
      <c r="F35" s="20">
        <v>2</v>
      </c>
      <c r="G35" s="21">
        <v>55700</v>
      </c>
      <c r="H35" s="22">
        <f t="shared" si="0"/>
        <v>74700</v>
      </c>
      <c r="I35" s="23">
        <v>11250</v>
      </c>
      <c r="J35" s="23">
        <f t="shared" si="1"/>
        <v>11250</v>
      </c>
      <c r="K35" s="23">
        <v>12700</v>
      </c>
      <c r="L35" s="23">
        <f>K35</f>
        <v>12700</v>
      </c>
      <c r="M35" s="23">
        <v>13400</v>
      </c>
      <c r="N35" s="23">
        <f>M35</f>
        <v>13400</v>
      </c>
      <c r="O35" s="23"/>
      <c r="P35" s="23"/>
      <c r="Q35" s="24"/>
      <c r="R35" s="25"/>
      <c r="S35" s="26">
        <f>H35-G35</f>
        <v>19000</v>
      </c>
      <c r="T35" s="27">
        <v>51200</v>
      </c>
      <c r="U35" s="28">
        <v>7900</v>
      </c>
      <c r="V35" s="28">
        <f t="shared" si="5"/>
        <v>7900</v>
      </c>
      <c r="W35" s="29">
        <f t="shared" si="4"/>
        <v>23500</v>
      </c>
      <c r="X35" s="30">
        <f t="shared" si="2"/>
        <v>6700</v>
      </c>
      <c r="Y35" s="31">
        <f t="shared" si="3"/>
        <v>3350</v>
      </c>
      <c r="Z35" s="31">
        <f t="shared" si="3"/>
        <v>3350</v>
      </c>
    </row>
    <row r="36" spans="1:26" ht="29.25" customHeight="1" x14ac:dyDescent="0.2">
      <c r="A36" s="205"/>
      <c r="B36" s="206"/>
      <c r="C36" s="35" t="s">
        <v>56</v>
      </c>
      <c r="D36" s="19" t="s">
        <v>57</v>
      </c>
      <c r="E36" s="19" t="s">
        <v>57</v>
      </c>
      <c r="F36" s="20">
        <v>3</v>
      </c>
      <c r="G36" s="21">
        <v>38900</v>
      </c>
      <c r="H36" s="22">
        <f t="shared" si="0"/>
        <v>52200</v>
      </c>
      <c r="I36" s="23">
        <v>12700</v>
      </c>
      <c r="J36" s="23">
        <f t="shared" si="1"/>
        <v>12700</v>
      </c>
      <c r="K36" s="23">
        <v>13400</v>
      </c>
      <c r="L36" s="23">
        <f>K36</f>
        <v>13400</v>
      </c>
      <c r="M36" s="23"/>
      <c r="N36" s="23"/>
      <c r="O36" s="23"/>
      <c r="P36" s="23"/>
      <c r="Q36" s="24"/>
      <c r="R36" s="25"/>
      <c r="S36" s="26">
        <f>H36-G36</f>
        <v>13300</v>
      </c>
      <c r="T36" s="27">
        <v>35400</v>
      </c>
      <c r="U36" s="28">
        <v>8600</v>
      </c>
      <c r="V36" s="28">
        <f t="shared" si="5"/>
        <v>8600</v>
      </c>
      <c r="W36" s="29">
        <f t="shared" si="4"/>
        <v>16800</v>
      </c>
      <c r="X36" s="30">
        <f t="shared" si="2"/>
        <v>8200</v>
      </c>
      <c r="Y36" s="31">
        <f t="shared" si="3"/>
        <v>4100</v>
      </c>
      <c r="Z36" s="31">
        <f t="shared" si="3"/>
        <v>4100</v>
      </c>
    </row>
    <row r="37" spans="1:26" ht="29.25" customHeight="1" x14ac:dyDescent="0.2">
      <c r="A37" s="205"/>
      <c r="B37" s="206"/>
      <c r="C37" s="35" t="s">
        <v>56</v>
      </c>
      <c r="D37" s="19" t="s">
        <v>57</v>
      </c>
      <c r="E37" s="19" t="s">
        <v>57</v>
      </c>
      <c r="F37" s="20">
        <v>4</v>
      </c>
      <c r="G37" s="21">
        <v>20000</v>
      </c>
      <c r="H37" s="22">
        <f t="shared" si="0"/>
        <v>26800</v>
      </c>
      <c r="I37" s="23">
        <v>13400</v>
      </c>
      <c r="J37" s="23">
        <f t="shared" si="1"/>
        <v>13400</v>
      </c>
      <c r="K37" s="23"/>
      <c r="L37" s="23"/>
      <c r="M37" s="23"/>
      <c r="N37" s="23"/>
      <c r="O37" s="23"/>
      <c r="P37" s="23"/>
      <c r="Q37" s="24"/>
      <c r="R37" s="25"/>
      <c r="S37" s="26"/>
      <c r="T37" s="27">
        <v>18200</v>
      </c>
      <c r="U37" s="28">
        <v>9100</v>
      </c>
      <c r="V37" s="28">
        <f t="shared" si="5"/>
        <v>9100</v>
      </c>
      <c r="W37" s="29">
        <f t="shared" si="4"/>
        <v>8600</v>
      </c>
      <c r="X37" s="30">
        <f t="shared" si="2"/>
        <v>8600</v>
      </c>
      <c r="Y37" s="31">
        <f t="shared" si="3"/>
        <v>4300</v>
      </c>
      <c r="Z37" s="31">
        <f t="shared" si="3"/>
        <v>4300</v>
      </c>
    </row>
    <row r="38" spans="1:26" ht="29.25" customHeight="1" x14ac:dyDescent="0.2">
      <c r="A38" s="205"/>
      <c r="B38" s="206"/>
      <c r="C38" s="35" t="s">
        <v>58</v>
      </c>
      <c r="D38" s="19" t="s">
        <v>59</v>
      </c>
      <c r="E38" s="19" t="s">
        <v>59</v>
      </c>
      <c r="F38" s="20">
        <v>1</v>
      </c>
      <c r="G38" s="21">
        <v>68300</v>
      </c>
      <c r="H38" s="22">
        <f t="shared" si="0"/>
        <v>94400</v>
      </c>
      <c r="I38" s="23">
        <v>9850</v>
      </c>
      <c r="J38" s="23">
        <f t="shared" si="1"/>
        <v>9850</v>
      </c>
      <c r="K38" s="23">
        <v>11250</v>
      </c>
      <c r="L38" s="23">
        <f>K38</f>
        <v>11250</v>
      </c>
      <c r="M38" s="23">
        <v>12700</v>
      </c>
      <c r="N38" s="23">
        <f>M38</f>
        <v>12700</v>
      </c>
      <c r="O38" s="23">
        <v>13400</v>
      </c>
      <c r="P38" s="23">
        <f>O38</f>
        <v>13400</v>
      </c>
      <c r="Q38" s="24"/>
      <c r="R38" s="25"/>
      <c r="S38" s="26">
        <f>H38-G38</f>
        <v>26100</v>
      </c>
      <c r="T38" s="27">
        <v>62600</v>
      </c>
      <c r="U38" s="28">
        <v>5700</v>
      </c>
      <c r="V38" s="28">
        <f t="shared" si="5"/>
        <v>5700</v>
      </c>
      <c r="W38" s="29">
        <f t="shared" si="4"/>
        <v>31800</v>
      </c>
      <c r="X38" s="30">
        <f t="shared" si="2"/>
        <v>8300</v>
      </c>
      <c r="Y38" s="31">
        <f t="shared" si="3"/>
        <v>4150</v>
      </c>
      <c r="Z38" s="31">
        <f t="shared" si="3"/>
        <v>4150</v>
      </c>
    </row>
    <row r="39" spans="1:26" ht="29.25" customHeight="1" x14ac:dyDescent="0.2">
      <c r="A39" s="205"/>
      <c r="B39" s="206"/>
      <c r="C39" s="35" t="s">
        <v>58</v>
      </c>
      <c r="D39" s="19" t="s">
        <v>59</v>
      </c>
      <c r="E39" s="19" t="s">
        <v>59</v>
      </c>
      <c r="F39" s="20">
        <v>2</v>
      </c>
      <c r="G39" s="21">
        <v>55700</v>
      </c>
      <c r="H39" s="22">
        <f t="shared" si="0"/>
        <v>74700</v>
      </c>
      <c r="I39" s="23">
        <v>11250</v>
      </c>
      <c r="J39" s="23">
        <f t="shared" si="1"/>
        <v>11250</v>
      </c>
      <c r="K39" s="23">
        <v>12700</v>
      </c>
      <c r="L39" s="23">
        <f>K39</f>
        <v>12700</v>
      </c>
      <c r="M39" s="23">
        <v>13400</v>
      </c>
      <c r="N39" s="23">
        <f>M39</f>
        <v>13400</v>
      </c>
      <c r="O39" s="23"/>
      <c r="P39" s="23"/>
      <c r="Q39" s="24"/>
      <c r="R39" s="25"/>
      <c r="S39" s="26">
        <f>H39-G39</f>
        <v>19000</v>
      </c>
      <c r="T39" s="27">
        <v>51200</v>
      </c>
      <c r="U39" s="28">
        <v>7900</v>
      </c>
      <c r="V39" s="28">
        <f t="shared" si="5"/>
        <v>7900</v>
      </c>
      <c r="W39" s="29">
        <f t="shared" si="4"/>
        <v>23500</v>
      </c>
      <c r="X39" s="30">
        <f t="shared" si="2"/>
        <v>6700</v>
      </c>
      <c r="Y39" s="31">
        <f t="shared" si="3"/>
        <v>3350</v>
      </c>
      <c r="Z39" s="31">
        <f t="shared" si="3"/>
        <v>3350</v>
      </c>
    </row>
    <row r="40" spans="1:26" ht="29.25" customHeight="1" x14ac:dyDescent="0.2">
      <c r="A40" s="205"/>
      <c r="B40" s="206"/>
      <c r="C40" s="35" t="s">
        <v>58</v>
      </c>
      <c r="D40" s="19" t="s">
        <v>59</v>
      </c>
      <c r="E40" s="19" t="s">
        <v>59</v>
      </c>
      <c r="F40" s="20">
        <v>3</v>
      </c>
      <c r="G40" s="21">
        <v>38900</v>
      </c>
      <c r="H40" s="22">
        <f t="shared" si="0"/>
        <v>52200</v>
      </c>
      <c r="I40" s="23">
        <v>12700</v>
      </c>
      <c r="J40" s="23">
        <f t="shared" si="1"/>
        <v>12700</v>
      </c>
      <c r="K40" s="23">
        <v>13400</v>
      </c>
      <c r="L40" s="23">
        <f>K40</f>
        <v>13400</v>
      </c>
      <c r="M40" s="23"/>
      <c r="N40" s="23"/>
      <c r="O40" s="23"/>
      <c r="P40" s="23"/>
      <c r="Q40" s="24">
        <v>42600</v>
      </c>
      <c r="R40" s="25">
        <f>H40-Q40</f>
        <v>9600</v>
      </c>
      <c r="S40" s="26">
        <f>H40-G40</f>
        <v>13300</v>
      </c>
      <c r="T40" s="27">
        <v>35400</v>
      </c>
      <c r="U40" s="28">
        <v>8600</v>
      </c>
      <c r="V40" s="28">
        <f t="shared" si="5"/>
        <v>8600</v>
      </c>
      <c r="W40" s="29">
        <f t="shared" si="4"/>
        <v>16800</v>
      </c>
      <c r="X40" s="30">
        <f t="shared" si="2"/>
        <v>8200</v>
      </c>
      <c r="Y40" s="31">
        <f t="shared" si="3"/>
        <v>4100</v>
      </c>
      <c r="Z40" s="31">
        <f t="shared" si="3"/>
        <v>4100</v>
      </c>
    </row>
    <row r="41" spans="1:26" ht="29.25" customHeight="1" x14ac:dyDescent="0.2">
      <c r="A41" s="205"/>
      <c r="B41" s="206"/>
      <c r="C41" s="35" t="s">
        <v>58</v>
      </c>
      <c r="D41" s="19" t="s">
        <v>59</v>
      </c>
      <c r="E41" s="19" t="s">
        <v>59</v>
      </c>
      <c r="F41" s="20">
        <v>4</v>
      </c>
      <c r="G41" s="21">
        <v>20000</v>
      </c>
      <c r="H41" s="22">
        <f t="shared" si="0"/>
        <v>26800</v>
      </c>
      <c r="I41" s="23">
        <v>13400</v>
      </c>
      <c r="J41" s="23">
        <f t="shared" si="1"/>
        <v>13400</v>
      </c>
      <c r="K41" s="23"/>
      <c r="L41" s="23"/>
      <c r="M41" s="23"/>
      <c r="N41" s="23"/>
      <c r="O41" s="23"/>
      <c r="P41" s="23"/>
      <c r="Q41" s="24"/>
      <c r="R41" s="25"/>
      <c r="S41" s="26"/>
      <c r="T41" s="27">
        <v>18200</v>
      </c>
      <c r="U41" s="28">
        <v>9100</v>
      </c>
      <c r="V41" s="28">
        <f t="shared" si="5"/>
        <v>9100</v>
      </c>
      <c r="W41" s="29">
        <f t="shared" si="4"/>
        <v>8600</v>
      </c>
      <c r="X41" s="30">
        <f t="shared" si="2"/>
        <v>8600</v>
      </c>
      <c r="Y41" s="31">
        <f t="shared" si="3"/>
        <v>4300</v>
      </c>
      <c r="Z41" s="31">
        <f t="shared" si="3"/>
        <v>4300</v>
      </c>
    </row>
    <row r="42" spans="1:26" ht="29.25" customHeight="1" x14ac:dyDescent="0.2">
      <c r="A42" s="200" t="s">
        <v>60</v>
      </c>
      <c r="B42" s="202" t="s">
        <v>61</v>
      </c>
      <c r="C42" s="36" t="s">
        <v>62</v>
      </c>
      <c r="D42" s="19" t="s">
        <v>63</v>
      </c>
      <c r="E42" s="19" t="s">
        <v>63</v>
      </c>
      <c r="F42" s="20">
        <v>1</v>
      </c>
      <c r="G42" s="21">
        <v>68300</v>
      </c>
      <c r="H42" s="22">
        <f t="shared" si="0"/>
        <v>94400</v>
      </c>
      <c r="I42" s="23">
        <v>9850</v>
      </c>
      <c r="J42" s="23">
        <f t="shared" si="1"/>
        <v>9850</v>
      </c>
      <c r="K42" s="23">
        <v>11250</v>
      </c>
      <c r="L42" s="23">
        <f>K42</f>
        <v>11250</v>
      </c>
      <c r="M42" s="23">
        <v>12700</v>
      </c>
      <c r="N42" s="23">
        <f>M42</f>
        <v>12700</v>
      </c>
      <c r="O42" s="23">
        <v>13400</v>
      </c>
      <c r="P42" s="23">
        <f>O42</f>
        <v>13400</v>
      </c>
      <c r="Q42" s="24">
        <v>40200</v>
      </c>
      <c r="R42" s="25">
        <f>H42-Q42</f>
        <v>54200</v>
      </c>
      <c r="S42" s="26">
        <f>H42-G42</f>
        <v>26100</v>
      </c>
      <c r="T42" s="27">
        <v>59400</v>
      </c>
      <c r="U42" s="28">
        <v>5600</v>
      </c>
      <c r="V42" s="28">
        <f t="shared" si="5"/>
        <v>5600</v>
      </c>
      <c r="W42" s="29">
        <f t="shared" si="4"/>
        <v>35000</v>
      </c>
      <c r="X42" s="30">
        <f t="shared" si="2"/>
        <v>8500</v>
      </c>
      <c r="Y42" s="31">
        <f t="shared" si="3"/>
        <v>4250</v>
      </c>
      <c r="Z42" s="31">
        <f t="shared" si="3"/>
        <v>4250</v>
      </c>
    </row>
    <row r="43" spans="1:26" ht="29.25" customHeight="1" x14ac:dyDescent="0.2">
      <c r="A43" s="201"/>
      <c r="B43" s="203"/>
      <c r="C43" s="37" t="s">
        <v>62</v>
      </c>
      <c r="D43" s="19" t="s">
        <v>63</v>
      </c>
      <c r="E43" s="19" t="s">
        <v>63</v>
      </c>
      <c r="F43" s="20">
        <v>2</v>
      </c>
      <c r="G43" s="21">
        <v>55700</v>
      </c>
      <c r="H43" s="22">
        <f t="shared" si="0"/>
        <v>74700</v>
      </c>
      <c r="I43" s="23">
        <v>11250</v>
      </c>
      <c r="J43" s="23">
        <f t="shared" si="1"/>
        <v>11250</v>
      </c>
      <c r="K43" s="23">
        <v>12700</v>
      </c>
      <c r="L43" s="23">
        <f>K43</f>
        <v>12700</v>
      </c>
      <c r="M43" s="23">
        <v>13400</v>
      </c>
      <c r="N43" s="23">
        <f>M43</f>
        <v>13400</v>
      </c>
      <c r="O43" s="23"/>
      <c r="P43" s="23"/>
      <c r="Q43" s="24"/>
      <c r="R43" s="25"/>
      <c r="S43" s="26">
        <f>H43-G43</f>
        <v>19000</v>
      </c>
      <c r="T43" s="27">
        <v>48200</v>
      </c>
      <c r="U43" s="28">
        <v>7100</v>
      </c>
      <c r="V43" s="28">
        <f t="shared" si="5"/>
        <v>7100</v>
      </c>
      <c r="W43" s="29">
        <f t="shared" si="4"/>
        <v>26500</v>
      </c>
      <c r="X43" s="30">
        <f t="shared" si="2"/>
        <v>8300</v>
      </c>
      <c r="Y43" s="31">
        <f t="shared" si="3"/>
        <v>4150</v>
      </c>
      <c r="Z43" s="31">
        <f t="shared" si="3"/>
        <v>4150</v>
      </c>
    </row>
    <row r="44" spans="1:26" ht="29.25" customHeight="1" x14ac:dyDescent="0.2">
      <c r="A44" s="201"/>
      <c r="B44" s="203"/>
      <c r="C44" s="18" t="s">
        <v>62</v>
      </c>
      <c r="D44" s="19" t="s">
        <v>63</v>
      </c>
      <c r="E44" s="19" t="s">
        <v>63</v>
      </c>
      <c r="F44" s="20">
        <v>3</v>
      </c>
      <c r="G44" s="21">
        <v>38900</v>
      </c>
      <c r="H44" s="22">
        <f t="shared" si="0"/>
        <v>52200</v>
      </c>
      <c r="I44" s="23">
        <v>12700</v>
      </c>
      <c r="J44" s="23">
        <f t="shared" si="1"/>
        <v>12700</v>
      </c>
      <c r="K44" s="23">
        <v>13400</v>
      </c>
      <c r="L44" s="23">
        <f>K44</f>
        <v>13400</v>
      </c>
      <c r="M44" s="23"/>
      <c r="N44" s="23"/>
      <c r="O44" s="23"/>
      <c r="P44" s="23"/>
      <c r="Q44" s="24"/>
      <c r="R44" s="25"/>
      <c r="S44" s="26">
        <f>H44-G44</f>
        <v>13300</v>
      </c>
      <c r="T44" s="27">
        <v>34000</v>
      </c>
      <c r="U44" s="28">
        <v>8300</v>
      </c>
      <c r="V44" s="28">
        <f t="shared" si="5"/>
        <v>8300</v>
      </c>
      <c r="W44" s="29">
        <f t="shared" si="4"/>
        <v>18200</v>
      </c>
      <c r="X44" s="30">
        <f t="shared" si="2"/>
        <v>8800</v>
      </c>
      <c r="Y44" s="31">
        <f t="shared" si="3"/>
        <v>4400</v>
      </c>
      <c r="Z44" s="31">
        <f t="shared" si="3"/>
        <v>4400</v>
      </c>
    </row>
    <row r="45" spans="1:26" ht="29.25" customHeight="1" x14ac:dyDescent="0.2">
      <c r="A45" s="201"/>
      <c r="B45" s="203"/>
      <c r="C45" s="18" t="s">
        <v>62</v>
      </c>
      <c r="D45" s="19" t="s">
        <v>63</v>
      </c>
      <c r="E45" s="19" t="s">
        <v>63</v>
      </c>
      <c r="F45" s="20">
        <v>4</v>
      </c>
      <c r="G45" s="21">
        <v>20000</v>
      </c>
      <c r="H45" s="22">
        <f t="shared" si="0"/>
        <v>26800</v>
      </c>
      <c r="I45" s="23">
        <v>13400</v>
      </c>
      <c r="J45" s="23">
        <f t="shared" si="1"/>
        <v>13400</v>
      </c>
      <c r="K45" s="23"/>
      <c r="L45" s="23"/>
      <c r="M45" s="23"/>
      <c r="N45" s="23"/>
      <c r="O45" s="23"/>
      <c r="P45" s="23"/>
      <c r="Q45" s="24"/>
      <c r="R45" s="25"/>
      <c r="S45" s="26"/>
      <c r="T45" s="27">
        <v>17400</v>
      </c>
      <c r="U45" s="28">
        <v>8700</v>
      </c>
      <c r="V45" s="28">
        <f t="shared" si="5"/>
        <v>8700</v>
      </c>
      <c r="W45" s="29">
        <f t="shared" si="4"/>
        <v>9400</v>
      </c>
      <c r="X45" s="30">
        <f t="shared" si="2"/>
        <v>9400</v>
      </c>
      <c r="Y45" s="31">
        <f t="shared" si="3"/>
        <v>4700</v>
      </c>
      <c r="Z45" s="31">
        <f t="shared" si="3"/>
        <v>4700</v>
      </c>
    </row>
    <row r="46" spans="1:26" ht="37.5" customHeight="1" x14ac:dyDescent="0.2">
      <c r="A46" s="187" t="s">
        <v>64</v>
      </c>
      <c r="B46" s="204" t="s">
        <v>65</v>
      </c>
      <c r="C46" s="18" t="s">
        <v>66</v>
      </c>
      <c r="D46" s="19" t="s">
        <v>67</v>
      </c>
      <c r="E46" s="19" t="s">
        <v>67</v>
      </c>
      <c r="F46" s="20">
        <v>1</v>
      </c>
      <c r="G46" s="21">
        <v>68300</v>
      </c>
      <c r="H46" s="22">
        <f t="shared" si="0"/>
        <v>94400</v>
      </c>
      <c r="I46" s="23">
        <v>9850</v>
      </c>
      <c r="J46" s="23">
        <f t="shared" si="1"/>
        <v>9850</v>
      </c>
      <c r="K46" s="23">
        <v>11250</v>
      </c>
      <c r="L46" s="23">
        <f>K46</f>
        <v>11250</v>
      </c>
      <c r="M46" s="23">
        <v>12700</v>
      </c>
      <c r="N46" s="23">
        <f>M46</f>
        <v>12700</v>
      </c>
      <c r="O46" s="23">
        <v>13400</v>
      </c>
      <c r="P46" s="23">
        <f>O46</f>
        <v>13400</v>
      </c>
      <c r="Q46" s="24"/>
      <c r="R46" s="25"/>
      <c r="S46" s="26"/>
      <c r="T46" s="27"/>
      <c r="U46" s="28"/>
      <c r="V46" s="28"/>
      <c r="W46" s="29"/>
      <c r="X46" s="30"/>
      <c r="Y46" s="31"/>
      <c r="Z46" s="31"/>
    </row>
    <row r="47" spans="1:26" ht="37.5" customHeight="1" x14ac:dyDescent="0.2">
      <c r="A47" s="188"/>
      <c r="B47" s="198"/>
      <c r="C47" s="18" t="s">
        <v>66</v>
      </c>
      <c r="D47" s="19" t="s">
        <v>67</v>
      </c>
      <c r="E47" s="19" t="s">
        <v>67</v>
      </c>
      <c r="F47" s="20">
        <v>2</v>
      </c>
      <c r="G47" s="21"/>
      <c r="H47" s="22">
        <f t="shared" si="0"/>
        <v>74700</v>
      </c>
      <c r="I47" s="23">
        <v>11250</v>
      </c>
      <c r="J47" s="23">
        <f t="shared" si="1"/>
        <v>11250</v>
      </c>
      <c r="K47" s="23">
        <v>12700</v>
      </c>
      <c r="L47" s="23">
        <f>K47</f>
        <v>12700</v>
      </c>
      <c r="M47" s="23">
        <v>13400</v>
      </c>
      <c r="N47" s="23">
        <f>M47</f>
        <v>13400</v>
      </c>
      <c r="O47" s="23"/>
      <c r="P47" s="23"/>
      <c r="Q47" s="24"/>
      <c r="R47" s="25"/>
      <c r="S47" s="26"/>
      <c r="T47" s="27"/>
      <c r="U47" s="28"/>
      <c r="V47" s="28"/>
      <c r="W47" s="29"/>
      <c r="X47" s="30"/>
      <c r="Y47" s="31"/>
      <c r="Z47" s="31"/>
    </row>
    <row r="48" spans="1:26" ht="36" customHeight="1" x14ac:dyDescent="0.2">
      <c r="A48" s="188"/>
      <c r="B48" s="198"/>
      <c r="C48" s="18" t="s">
        <v>66</v>
      </c>
      <c r="D48" s="19" t="s">
        <v>67</v>
      </c>
      <c r="E48" s="19" t="s">
        <v>67</v>
      </c>
      <c r="F48" s="20">
        <v>3</v>
      </c>
      <c r="G48" s="21"/>
      <c r="H48" s="22">
        <f t="shared" si="0"/>
        <v>52200</v>
      </c>
      <c r="I48" s="23">
        <v>12700</v>
      </c>
      <c r="J48" s="23">
        <f t="shared" si="1"/>
        <v>12700</v>
      </c>
      <c r="K48" s="23">
        <v>13400</v>
      </c>
      <c r="L48" s="23">
        <f>K48</f>
        <v>13400</v>
      </c>
      <c r="M48" s="23"/>
      <c r="N48" s="23"/>
      <c r="O48" s="23"/>
      <c r="P48" s="23"/>
      <c r="Q48" s="24"/>
      <c r="R48" s="25"/>
      <c r="S48" s="26"/>
      <c r="T48" s="27"/>
      <c r="U48" s="28"/>
      <c r="V48" s="28"/>
      <c r="W48" s="29"/>
      <c r="X48" s="30"/>
      <c r="Y48" s="31"/>
      <c r="Z48" s="31"/>
    </row>
    <row r="49" spans="1:26" ht="36" customHeight="1" x14ac:dyDescent="0.2">
      <c r="A49" s="200"/>
      <c r="B49" s="202"/>
      <c r="C49" s="18" t="s">
        <v>66</v>
      </c>
      <c r="D49" s="19" t="s">
        <v>67</v>
      </c>
      <c r="E49" s="19" t="s">
        <v>67</v>
      </c>
      <c r="F49" s="20">
        <v>4</v>
      </c>
      <c r="G49" s="21"/>
      <c r="H49" s="22">
        <f t="shared" si="0"/>
        <v>26800</v>
      </c>
      <c r="I49" s="23">
        <v>13400</v>
      </c>
      <c r="J49" s="23">
        <f t="shared" si="1"/>
        <v>13400</v>
      </c>
      <c r="K49" s="23"/>
      <c r="L49" s="23"/>
      <c r="M49" s="23"/>
      <c r="N49" s="23"/>
      <c r="O49" s="23"/>
      <c r="P49" s="23"/>
      <c r="Q49" s="24"/>
      <c r="R49" s="25"/>
      <c r="S49" s="26"/>
      <c r="T49" s="27"/>
      <c r="U49" s="28"/>
      <c r="V49" s="28"/>
      <c r="W49" s="29"/>
      <c r="X49" s="30"/>
      <c r="Y49" s="31"/>
      <c r="Z49" s="31"/>
    </row>
    <row r="50" spans="1:26" ht="29.25" customHeight="1" x14ac:dyDescent="0.2">
      <c r="A50" s="187" t="s">
        <v>68</v>
      </c>
      <c r="B50" s="204" t="s">
        <v>69</v>
      </c>
      <c r="C50" s="18" t="s">
        <v>70</v>
      </c>
      <c r="D50" s="19" t="s">
        <v>71</v>
      </c>
      <c r="E50" s="19" t="s">
        <v>71</v>
      </c>
      <c r="F50" s="20">
        <v>1</v>
      </c>
      <c r="G50" s="21">
        <v>68300</v>
      </c>
      <c r="H50" s="22">
        <f t="shared" si="0"/>
        <v>94400</v>
      </c>
      <c r="I50" s="23">
        <v>9850</v>
      </c>
      <c r="J50" s="23">
        <f t="shared" si="1"/>
        <v>9850</v>
      </c>
      <c r="K50" s="23">
        <v>11250</v>
      </c>
      <c r="L50" s="23">
        <f>K50</f>
        <v>11250</v>
      </c>
      <c r="M50" s="23">
        <v>12700</v>
      </c>
      <c r="N50" s="23">
        <f>M50</f>
        <v>12700</v>
      </c>
      <c r="O50" s="23">
        <v>13400</v>
      </c>
      <c r="P50" s="23">
        <f>O50</f>
        <v>13400</v>
      </c>
      <c r="Q50" s="24"/>
      <c r="R50" s="25"/>
      <c r="S50" s="26"/>
      <c r="T50" s="27"/>
      <c r="U50" s="28"/>
      <c r="V50" s="28"/>
      <c r="W50" s="29"/>
      <c r="X50" s="30"/>
      <c r="Y50" s="31"/>
      <c r="Z50" s="31"/>
    </row>
    <row r="51" spans="1:26" ht="29.25" customHeight="1" x14ac:dyDescent="0.2">
      <c r="A51" s="188"/>
      <c r="B51" s="198"/>
      <c r="C51" s="18" t="s">
        <v>70</v>
      </c>
      <c r="D51" s="19" t="s">
        <v>71</v>
      </c>
      <c r="E51" s="19" t="s">
        <v>71</v>
      </c>
      <c r="F51" s="20">
        <v>2</v>
      </c>
      <c r="G51" s="21"/>
      <c r="H51" s="22">
        <f t="shared" si="0"/>
        <v>74700</v>
      </c>
      <c r="I51" s="23">
        <v>11250</v>
      </c>
      <c r="J51" s="23">
        <f t="shared" si="1"/>
        <v>11250</v>
      </c>
      <c r="K51" s="23">
        <v>12700</v>
      </c>
      <c r="L51" s="23">
        <f>K51</f>
        <v>12700</v>
      </c>
      <c r="M51" s="23">
        <v>13400</v>
      </c>
      <c r="N51" s="23">
        <f>M51</f>
        <v>13400</v>
      </c>
      <c r="O51" s="23"/>
      <c r="P51" s="23"/>
      <c r="Q51" s="24"/>
      <c r="R51" s="25"/>
      <c r="S51" s="26"/>
      <c r="T51" s="27"/>
      <c r="U51" s="28"/>
      <c r="V51" s="28"/>
      <c r="W51" s="29"/>
      <c r="X51" s="30"/>
      <c r="Y51" s="31"/>
      <c r="Z51" s="31"/>
    </row>
    <row r="52" spans="1:26" ht="29.25" customHeight="1" x14ac:dyDescent="0.2">
      <c r="A52" s="188"/>
      <c r="B52" s="198"/>
      <c r="C52" s="18" t="s">
        <v>70</v>
      </c>
      <c r="D52" s="19" t="s">
        <v>71</v>
      </c>
      <c r="E52" s="19" t="s">
        <v>71</v>
      </c>
      <c r="F52" s="20">
        <v>3</v>
      </c>
      <c r="G52" s="21"/>
      <c r="H52" s="22">
        <f t="shared" si="0"/>
        <v>52200</v>
      </c>
      <c r="I52" s="23">
        <v>12700</v>
      </c>
      <c r="J52" s="23">
        <f t="shared" si="1"/>
        <v>12700</v>
      </c>
      <c r="K52" s="23">
        <v>13400</v>
      </c>
      <c r="L52" s="23">
        <f>K52</f>
        <v>13400</v>
      </c>
      <c r="M52" s="23"/>
      <c r="N52" s="23"/>
      <c r="O52" s="23"/>
      <c r="P52" s="23"/>
      <c r="Q52" s="24"/>
      <c r="R52" s="25"/>
      <c r="S52" s="26"/>
      <c r="T52" s="27"/>
      <c r="U52" s="28"/>
      <c r="V52" s="28"/>
      <c r="W52" s="29"/>
      <c r="X52" s="30"/>
      <c r="Y52" s="31"/>
      <c r="Z52" s="31"/>
    </row>
    <row r="53" spans="1:26" ht="29.25" customHeight="1" x14ac:dyDescent="0.2">
      <c r="A53" s="200"/>
      <c r="B53" s="202"/>
      <c r="C53" s="18" t="s">
        <v>70</v>
      </c>
      <c r="D53" s="19" t="s">
        <v>71</v>
      </c>
      <c r="E53" s="19" t="s">
        <v>71</v>
      </c>
      <c r="F53" s="20">
        <v>4</v>
      </c>
      <c r="G53" s="21"/>
      <c r="H53" s="22">
        <f t="shared" si="0"/>
        <v>26800</v>
      </c>
      <c r="I53" s="23">
        <v>13400</v>
      </c>
      <c r="J53" s="23">
        <f t="shared" si="1"/>
        <v>13400</v>
      </c>
      <c r="K53" s="23"/>
      <c r="L53" s="23"/>
      <c r="M53" s="23"/>
      <c r="N53" s="23"/>
      <c r="O53" s="23"/>
      <c r="P53" s="23"/>
      <c r="Q53" s="24"/>
      <c r="R53" s="25"/>
      <c r="S53" s="26"/>
      <c r="T53" s="27"/>
      <c r="U53" s="28"/>
      <c r="V53" s="28"/>
      <c r="W53" s="29"/>
      <c r="X53" s="30"/>
      <c r="Y53" s="31"/>
      <c r="Z53" s="31"/>
    </row>
    <row r="54" spans="1:26" ht="23.25" customHeight="1" x14ac:dyDescent="0.2">
      <c r="A54" s="187" t="s">
        <v>72</v>
      </c>
      <c r="B54" s="204" t="s">
        <v>73</v>
      </c>
      <c r="C54" s="18" t="s">
        <v>74</v>
      </c>
      <c r="D54" s="19" t="s">
        <v>75</v>
      </c>
      <c r="E54" s="19" t="s">
        <v>75</v>
      </c>
      <c r="F54" s="20">
        <v>1</v>
      </c>
      <c r="G54" s="21">
        <v>68300</v>
      </c>
      <c r="H54" s="22">
        <f t="shared" si="0"/>
        <v>94400</v>
      </c>
      <c r="I54" s="23">
        <v>9850</v>
      </c>
      <c r="J54" s="23">
        <f t="shared" si="1"/>
        <v>9850</v>
      </c>
      <c r="K54" s="23">
        <v>11250</v>
      </c>
      <c r="L54" s="23">
        <f>K54</f>
        <v>11250</v>
      </c>
      <c r="M54" s="23">
        <v>12700</v>
      </c>
      <c r="N54" s="23">
        <f>M54</f>
        <v>12700</v>
      </c>
      <c r="O54" s="23">
        <v>13400</v>
      </c>
      <c r="P54" s="23">
        <f>O54</f>
        <v>13400</v>
      </c>
      <c r="Q54" s="24"/>
      <c r="R54" s="25"/>
      <c r="S54" s="26">
        <f>H54-G54</f>
        <v>26100</v>
      </c>
      <c r="T54" s="27">
        <v>61400</v>
      </c>
      <c r="U54" s="28">
        <v>5700</v>
      </c>
      <c r="V54" s="28">
        <f t="shared" si="5"/>
        <v>5700</v>
      </c>
      <c r="W54" s="29">
        <f t="shared" si="4"/>
        <v>33000</v>
      </c>
      <c r="X54" s="30">
        <f t="shared" si="2"/>
        <v>8300</v>
      </c>
      <c r="Y54" s="31">
        <f t="shared" si="3"/>
        <v>4150</v>
      </c>
      <c r="Z54" s="31">
        <f t="shared" si="3"/>
        <v>4150</v>
      </c>
    </row>
    <row r="55" spans="1:26" ht="26.25" customHeight="1" x14ac:dyDescent="0.2">
      <c r="A55" s="188"/>
      <c r="B55" s="198"/>
      <c r="C55" s="18" t="s">
        <v>74</v>
      </c>
      <c r="D55" s="19" t="s">
        <v>75</v>
      </c>
      <c r="E55" s="19" t="s">
        <v>75</v>
      </c>
      <c r="F55" s="20">
        <v>2</v>
      </c>
      <c r="G55" s="21">
        <v>55700</v>
      </c>
      <c r="H55" s="22">
        <f t="shared" si="0"/>
        <v>74700</v>
      </c>
      <c r="I55" s="23">
        <v>11250</v>
      </c>
      <c r="J55" s="23">
        <f t="shared" si="1"/>
        <v>11250</v>
      </c>
      <c r="K55" s="23">
        <v>12700</v>
      </c>
      <c r="L55" s="23">
        <f>K55</f>
        <v>12700</v>
      </c>
      <c r="M55" s="23">
        <v>13400</v>
      </c>
      <c r="N55" s="23">
        <f>M55</f>
        <v>13400</v>
      </c>
      <c r="O55" s="23"/>
      <c r="P55" s="23"/>
      <c r="Q55" s="24"/>
      <c r="R55" s="25"/>
      <c r="S55" s="26">
        <f>H55-G55</f>
        <v>19000</v>
      </c>
      <c r="T55" s="27">
        <v>50000</v>
      </c>
      <c r="U55" s="28">
        <v>7600</v>
      </c>
      <c r="V55" s="28">
        <f t="shared" si="5"/>
        <v>7600</v>
      </c>
      <c r="W55" s="29">
        <f t="shared" si="4"/>
        <v>24700</v>
      </c>
      <c r="X55" s="30">
        <f t="shared" si="2"/>
        <v>7300</v>
      </c>
      <c r="Y55" s="31">
        <f t="shared" si="3"/>
        <v>3650</v>
      </c>
      <c r="Z55" s="31">
        <f t="shared" si="3"/>
        <v>3650</v>
      </c>
    </row>
    <row r="56" spans="1:26" ht="29.25" customHeight="1" x14ac:dyDescent="0.2">
      <c r="A56" s="188"/>
      <c r="B56" s="198"/>
      <c r="C56" s="18" t="s">
        <v>74</v>
      </c>
      <c r="D56" s="19" t="s">
        <v>75</v>
      </c>
      <c r="E56" s="19" t="s">
        <v>75</v>
      </c>
      <c r="F56" s="20">
        <v>3</v>
      </c>
      <c r="G56" s="21">
        <v>38900</v>
      </c>
      <c r="H56" s="22">
        <f t="shared" si="0"/>
        <v>52200</v>
      </c>
      <c r="I56" s="23">
        <v>12700</v>
      </c>
      <c r="J56" s="23">
        <f t="shared" si="1"/>
        <v>12700</v>
      </c>
      <c r="K56" s="23">
        <v>13400</v>
      </c>
      <c r="L56" s="23">
        <f>K56</f>
        <v>13400</v>
      </c>
      <c r="M56" s="23"/>
      <c r="N56" s="23"/>
      <c r="O56" s="23"/>
      <c r="P56" s="23"/>
      <c r="Q56" s="24">
        <v>42200</v>
      </c>
      <c r="R56" s="25">
        <f>H56-Q56</f>
        <v>10000</v>
      </c>
      <c r="S56" s="26">
        <f>H56-G56</f>
        <v>13300</v>
      </c>
      <c r="T56" s="27">
        <v>34800</v>
      </c>
      <c r="U56" s="28">
        <v>8600</v>
      </c>
      <c r="V56" s="28">
        <f t="shared" si="5"/>
        <v>8600</v>
      </c>
      <c r="W56" s="29">
        <f t="shared" si="4"/>
        <v>17400</v>
      </c>
      <c r="X56" s="30">
        <f t="shared" si="2"/>
        <v>8200</v>
      </c>
      <c r="Y56" s="31">
        <f t="shared" si="3"/>
        <v>4100</v>
      </c>
      <c r="Z56" s="31">
        <f t="shared" si="3"/>
        <v>4100</v>
      </c>
    </row>
    <row r="57" spans="1:26" ht="25.5" customHeight="1" x14ac:dyDescent="0.2">
      <c r="A57" s="188"/>
      <c r="B57" s="198"/>
      <c r="C57" s="18" t="s">
        <v>74</v>
      </c>
      <c r="D57" s="19" t="s">
        <v>75</v>
      </c>
      <c r="E57" s="19" t="s">
        <v>75</v>
      </c>
      <c r="F57" s="20">
        <v>4</v>
      </c>
      <c r="G57" s="21">
        <v>20000</v>
      </c>
      <c r="H57" s="22">
        <f t="shared" si="0"/>
        <v>26800</v>
      </c>
      <c r="I57" s="23">
        <v>13400</v>
      </c>
      <c r="J57" s="23">
        <f t="shared" si="1"/>
        <v>13400</v>
      </c>
      <c r="K57" s="23"/>
      <c r="L57" s="23"/>
      <c r="M57" s="23"/>
      <c r="N57" s="23"/>
      <c r="O57" s="23"/>
      <c r="P57" s="23"/>
      <c r="Q57" s="24"/>
      <c r="R57" s="25"/>
      <c r="S57" s="26"/>
      <c r="T57" s="27">
        <v>17600</v>
      </c>
      <c r="U57" s="28">
        <v>8800</v>
      </c>
      <c r="V57" s="28">
        <f t="shared" si="5"/>
        <v>8800</v>
      </c>
      <c r="W57" s="29">
        <f t="shared" si="4"/>
        <v>9200</v>
      </c>
      <c r="X57" s="30">
        <f t="shared" si="2"/>
        <v>9200</v>
      </c>
      <c r="Y57" s="31">
        <f t="shared" si="3"/>
        <v>4600</v>
      </c>
      <c r="Z57" s="31">
        <f t="shared" si="3"/>
        <v>4600</v>
      </c>
    </row>
    <row r="58" spans="1:26" ht="35.25" customHeight="1" x14ac:dyDescent="0.2">
      <c r="A58" s="188"/>
      <c r="B58" s="198"/>
      <c r="C58" s="18" t="s">
        <v>74</v>
      </c>
      <c r="D58" s="19" t="s">
        <v>75</v>
      </c>
      <c r="E58" s="19" t="s">
        <v>76</v>
      </c>
      <c r="F58" s="20">
        <v>1</v>
      </c>
      <c r="G58" s="21">
        <v>68300</v>
      </c>
      <c r="H58" s="22">
        <f>I58+J58+K58+L58+M58+N58+O58+P58</f>
        <v>94400</v>
      </c>
      <c r="I58" s="23">
        <v>9850</v>
      </c>
      <c r="J58" s="23">
        <f t="shared" si="1"/>
        <v>9850</v>
      </c>
      <c r="K58" s="23">
        <v>11250</v>
      </c>
      <c r="L58" s="23">
        <f>K58</f>
        <v>11250</v>
      </c>
      <c r="M58" s="23">
        <v>12700</v>
      </c>
      <c r="N58" s="23">
        <f>M58</f>
        <v>12700</v>
      </c>
      <c r="O58" s="23">
        <v>13400</v>
      </c>
      <c r="P58" s="23">
        <f>O58</f>
        <v>13400</v>
      </c>
      <c r="Q58" s="24"/>
      <c r="R58" s="25"/>
      <c r="S58" s="26"/>
      <c r="T58" s="27"/>
      <c r="U58" s="28"/>
      <c r="V58" s="28"/>
      <c r="W58" s="29"/>
      <c r="X58" s="30"/>
      <c r="Y58" s="31"/>
      <c r="Z58" s="31"/>
    </row>
    <row r="59" spans="1:26" ht="31.5" x14ac:dyDescent="0.2">
      <c r="A59" s="188"/>
      <c r="B59" s="198"/>
      <c r="C59" s="18" t="s">
        <v>74</v>
      </c>
      <c r="D59" s="19" t="s">
        <v>75</v>
      </c>
      <c r="E59" s="19" t="s">
        <v>76</v>
      </c>
      <c r="F59" s="20">
        <v>2</v>
      </c>
      <c r="G59" s="21">
        <v>55700</v>
      </c>
      <c r="H59" s="22">
        <f>I59+J59+K59+L59+M59+N59+O59+P59</f>
        <v>74700</v>
      </c>
      <c r="I59" s="23">
        <v>11250</v>
      </c>
      <c r="J59" s="23">
        <f t="shared" si="1"/>
        <v>11250</v>
      </c>
      <c r="K59" s="23">
        <v>12700</v>
      </c>
      <c r="L59" s="23">
        <f>K59</f>
        <v>12700</v>
      </c>
      <c r="M59" s="23">
        <v>13400</v>
      </c>
      <c r="N59" s="23">
        <f>M59</f>
        <v>13400</v>
      </c>
      <c r="O59" s="23"/>
      <c r="P59" s="23"/>
      <c r="Q59" s="24"/>
      <c r="R59" s="25"/>
      <c r="S59" s="26"/>
      <c r="T59" s="27"/>
      <c r="U59" s="28"/>
      <c r="V59" s="28"/>
      <c r="W59" s="29"/>
      <c r="X59" s="30"/>
      <c r="Y59" s="31"/>
      <c r="Z59" s="31"/>
    </row>
    <row r="60" spans="1:26" ht="31.5" x14ac:dyDescent="0.2">
      <c r="A60" s="188"/>
      <c r="B60" s="198"/>
      <c r="C60" s="18" t="s">
        <v>74</v>
      </c>
      <c r="D60" s="19" t="s">
        <v>75</v>
      </c>
      <c r="E60" s="19" t="s">
        <v>76</v>
      </c>
      <c r="F60" s="20">
        <v>3</v>
      </c>
      <c r="G60" s="21">
        <v>38900</v>
      </c>
      <c r="H60" s="22">
        <f>I60+J60+K60+L60+M60+N60+O60+P60</f>
        <v>52200</v>
      </c>
      <c r="I60" s="23">
        <v>12700</v>
      </c>
      <c r="J60" s="23">
        <f t="shared" si="1"/>
        <v>12700</v>
      </c>
      <c r="K60" s="23">
        <v>13400</v>
      </c>
      <c r="L60" s="23">
        <f>K60</f>
        <v>13400</v>
      </c>
      <c r="M60" s="23"/>
      <c r="N60" s="23"/>
      <c r="O60" s="23"/>
      <c r="P60" s="23"/>
      <c r="Q60" s="24"/>
      <c r="R60" s="25"/>
      <c r="S60" s="26"/>
      <c r="T60" s="27"/>
      <c r="U60" s="28"/>
      <c r="V60" s="28"/>
      <c r="W60" s="29"/>
      <c r="X60" s="30"/>
      <c r="Y60" s="31"/>
      <c r="Z60" s="31"/>
    </row>
    <row r="61" spans="1:26" ht="31.5" x14ac:dyDescent="0.2">
      <c r="A61" s="200"/>
      <c r="B61" s="202"/>
      <c r="C61" s="18" t="s">
        <v>74</v>
      </c>
      <c r="D61" s="19" t="s">
        <v>75</v>
      </c>
      <c r="E61" s="19" t="s">
        <v>76</v>
      </c>
      <c r="F61" s="20">
        <v>4</v>
      </c>
      <c r="G61" s="21">
        <v>20000</v>
      </c>
      <c r="H61" s="22">
        <f>I61+J61+K61+L61+M61+N61+O61+P61</f>
        <v>26800</v>
      </c>
      <c r="I61" s="23">
        <v>13400</v>
      </c>
      <c r="J61" s="23">
        <f t="shared" si="1"/>
        <v>13400</v>
      </c>
      <c r="K61" s="23"/>
      <c r="L61" s="23"/>
      <c r="M61" s="23"/>
      <c r="N61" s="23"/>
      <c r="O61" s="23"/>
      <c r="P61" s="23"/>
      <c r="Q61" s="24"/>
      <c r="R61" s="25"/>
      <c r="S61" s="26"/>
      <c r="T61" s="27"/>
      <c r="U61" s="28"/>
      <c r="V61" s="28"/>
      <c r="W61" s="29"/>
      <c r="X61" s="30"/>
      <c r="Y61" s="31"/>
      <c r="Z61" s="31"/>
    </row>
    <row r="62" spans="1:26" ht="29.25" customHeight="1" x14ac:dyDescent="0.2">
      <c r="A62" s="187" t="s">
        <v>77</v>
      </c>
      <c r="B62" s="204" t="s">
        <v>78</v>
      </c>
      <c r="C62" s="18" t="s">
        <v>79</v>
      </c>
      <c r="D62" s="19" t="s">
        <v>80</v>
      </c>
      <c r="E62" s="19" t="s">
        <v>80</v>
      </c>
      <c r="F62" s="20">
        <v>1</v>
      </c>
      <c r="G62" s="21">
        <v>68300</v>
      </c>
      <c r="H62" s="22">
        <f t="shared" si="0"/>
        <v>94400</v>
      </c>
      <c r="I62" s="23">
        <v>9850</v>
      </c>
      <c r="J62" s="23">
        <f t="shared" si="1"/>
        <v>9850</v>
      </c>
      <c r="K62" s="23">
        <v>11250</v>
      </c>
      <c r="L62" s="23">
        <f>K62</f>
        <v>11250</v>
      </c>
      <c r="M62" s="23">
        <v>12700</v>
      </c>
      <c r="N62" s="23">
        <f>M62</f>
        <v>12700</v>
      </c>
      <c r="O62" s="23">
        <v>13400</v>
      </c>
      <c r="P62" s="23">
        <f>O62</f>
        <v>13400</v>
      </c>
      <c r="Q62" s="24">
        <v>41800</v>
      </c>
      <c r="R62" s="25">
        <f>H62-Q62</f>
        <v>52600</v>
      </c>
      <c r="S62" s="26">
        <f>H62-G62</f>
        <v>26100</v>
      </c>
      <c r="T62" s="27">
        <v>61400</v>
      </c>
      <c r="U62" s="28">
        <v>5700</v>
      </c>
      <c r="V62" s="28">
        <f t="shared" si="5"/>
        <v>5700</v>
      </c>
      <c r="W62" s="29">
        <f t="shared" si="4"/>
        <v>33000</v>
      </c>
      <c r="X62" s="30">
        <f t="shared" si="2"/>
        <v>8300</v>
      </c>
      <c r="Y62" s="31">
        <f t="shared" si="3"/>
        <v>4150</v>
      </c>
      <c r="Z62" s="31">
        <f t="shared" si="3"/>
        <v>4150</v>
      </c>
    </row>
    <row r="63" spans="1:26" ht="29.25" customHeight="1" x14ac:dyDescent="0.2">
      <c r="A63" s="188"/>
      <c r="B63" s="198"/>
      <c r="C63" s="18" t="s">
        <v>79</v>
      </c>
      <c r="D63" s="19" t="s">
        <v>80</v>
      </c>
      <c r="E63" s="19" t="s">
        <v>80</v>
      </c>
      <c r="F63" s="20">
        <v>2</v>
      </c>
      <c r="G63" s="21">
        <v>55700</v>
      </c>
      <c r="H63" s="22">
        <f t="shared" si="0"/>
        <v>74700</v>
      </c>
      <c r="I63" s="23">
        <v>11250</v>
      </c>
      <c r="J63" s="23">
        <f t="shared" si="1"/>
        <v>11250</v>
      </c>
      <c r="K63" s="23">
        <v>12700</v>
      </c>
      <c r="L63" s="23">
        <f>K63</f>
        <v>12700</v>
      </c>
      <c r="M63" s="23">
        <v>13400</v>
      </c>
      <c r="N63" s="23">
        <f>M63</f>
        <v>13400</v>
      </c>
      <c r="O63" s="23"/>
      <c r="P63" s="23"/>
      <c r="Q63" s="24"/>
      <c r="R63" s="25"/>
      <c r="S63" s="26">
        <f>H63-G63</f>
        <v>19000</v>
      </c>
      <c r="T63" s="27">
        <v>50000</v>
      </c>
      <c r="U63" s="28">
        <v>7600</v>
      </c>
      <c r="V63" s="28">
        <f t="shared" si="5"/>
        <v>7600</v>
      </c>
      <c r="W63" s="29">
        <f t="shared" si="4"/>
        <v>24700</v>
      </c>
      <c r="X63" s="30">
        <f t="shared" si="2"/>
        <v>7300</v>
      </c>
      <c r="Y63" s="31">
        <f t="shared" si="3"/>
        <v>3650</v>
      </c>
      <c r="Z63" s="31">
        <f t="shared" si="3"/>
        <v>3650</v>
      </c>
    </row>
    <row r="64" spans="1:26" ht="29.25" customHeight="1" x14ac:dyDescent="0.2">
      <c r="A64" s="188"/>
      <c r="B64" s="198"/>
      <c r="C64" s="18" t="s">
        <v>79</v>
      </c>
      <c r="D64" s="19" t="s">
        <v>80</v>
      </c>
      <c r="E64" s="19" t="s">
        <v>80</v>
      </c>
      <c r="F64" s="20">
        <v>3</v>
      </c>
      <c r="G64" s="21">
        <v>38900</v>
      </c>
      <c r="H64" s="22">
        <f t="shared" si="0"/>
        <v>52200</v>
      </c>
      <c r="I64" s="23">
        <v>12700</v>
      </c>
      <c r="J64" s="23">
        <f t="shared" si="1"/>
        <v>12700</v>
      </c>
      <c r="K64" s="23">
        <v>13400</v>
      </c>
      <c r="L64" s="23">
        <f>K64</f>
        <v>13400</v>
      </c>
      <c r="M64" s="23"/>
      <c r="N64" s="23"/>
      <c r="O64" s="23"/>
      <c r="P64" s="23"/>
      <c r="Q64" s="24"/>
      <c r="R64" s="25"/>
      <c r="S64" s="26">
        <f>H64-G64</f>
        <v>13300</v>
      </c>
      <c r="T64" s="27">
        <v>34800</v>
      </c>
      <c r="U64" s="28">
        <v>8600</v>
      </c>
      <c r="V64" s="28">
        <f t="shared" si="5"/>
        <v>8600</v>
      </c>
      <c r="W64" s="29">
        <f t="shared" si="4"/>
        <v>17400</v>
      </c>
      <c r="X64" s="30">
        <f t="shared" si="2"/>
        <v>8200</v>
      </c>
      <c r="Y64" s="31">
        <f t="shared" si="3"/>
        <v>4100</v>
      </c>
      <c r="Z64" s="31">
        <f t="shared" si="3"/>
        <v>4100</v>
      </c>
    </row>
    <row r="65" spans="1:26" ht="29.25" customHeight="1" x14ac:dyDescent="0.2">
      <c r="A65" s="188"/>
      <c r="B65" s="198"/>
      <c r="C65" s="18" t="s">
        <v>79</v>
      </c>
      <c r="D65" s="19" t="s">
        <v>80</v>
      </c>
      <c r="E65" s="19" t="s">
        <v>80</v>
      </c>
      <c r="F65" s="20">
        <v>4</v>
      </c>
      <c r="G65" s="21">
        <v>20000</v>
      </c>
      <c r="H65" s="22">
        <f t="shared" si="0"/>
        <v>26800</v>
      </c>
      <c r="I65" s="23">
        <v>13400</v>
      </c>
      <c r="J65" s="23">
        <f t="shared" si="1"/>
        <v>13400</v>
      </c>
      <c r="K65" s="23"/>
      <c r="L65" s="23"/>
      <c r="M65" s="23"/>
      <c r="N65" s="23"/>
      <c r="O65" s="23"/>
      <c r="P65" s="23"/>
      <c r="Q65" s="24"/>
      <c r="R65" s="25"/>
      <c r="S65" s="26"/>
      <c r="T65" s="27">
        <v>17600</v>
      </c>
      <c r="U65" s="28">
        <v>8800</v>
      </c>
      <c r="V65" s="28">
        <f t="shared" si="5"/>
        <v>8800</v>
      </c>
      <c r="W65" s="29">
        <f t="shared" si="4"/>
        <v>9200</v>
      </c>
      <c r="X65" s="30">
        <f t="shared" si="2"/>
        <v>9200</v>
      </c>
      <c r="Y65" s="31">
        <f t="shared" si="3"/>
        <v>4600</v>
      </c>
      <c r="Z65" s="31">
        <f t="shared" si="3"/>
        <v>4600</v>
      </c>
    </row>
    <row r="66" spans="1:26" ht="43.5" customHeight="1" x14ac:dyDescent="0.2">
      <c r="A66" s="188"/>
      <c r="B66" s="198"/>
      <c r="C66" s="18" t="s">
        <v>79</v>
      </c>
      <c r="D66" s="19" t="s">
        <v>80</v>
      </c>
      <c r="E66" s="19" t="s">
        <v>81</v>
      </c>
      <c r="F66" s="20">
        <v>1</v>
      </c>
      <c r="G66" s="21">
        <v>68300</v>
      </c>
      <c r="H66" s="22">
        <f t="shared" si="0"/>
        <v>94400</v>
      </c>
      <c r="I66" s="23">
        <v>9850</v>
      </c>
      <c r="J66" s="23">
        <f t="shared" si="1"/>
        <v>9850</v>
      </c>
      <c r="K66" s="23">
        <v>11250</v>
      </c>
      <c r="L66" s="23">
        <f>K66</f>
        <v>11250</v>
      </c>
      <c r="M66" s="23">
        <v>12700</v>
      </c>
      <c r="N66" s="23">
        <f>M66</f>
        <v>12700</v>
      </c>
      <c r="O66" s="23">
        <v>13400</v>
      </c>
      <c r="P66" s="23">
        <f>O66</f>
        <v>13400</v>
      </c>
      <c r="Q66" s="24"/>
      <c r="R66" s="25"/>
      <c r="S66" s="26"/>
      <c r="T66" s="27"/>
      <c r="U66" s="28"/>
      <c r="V66" s="28"/>
      <c r="W66" s="29"/>
      <c r="X66" s="30"/>
      <c r="Y66" s="31"/>
      <c r="Z66" s="31"/>
    </row>
    <row r="67" spans="1:26" ht="39" customHeight="1" x14ac:dyDescent="0.2">
      <c r="A67" s="188"/>
      <c r="B67" s="198"/>
      <c r="C67" s="18" t="s">
        <v>79</v>
      </c>
      <c r="D67" s="19" t="s">
        <v>80</v>
      </c>
      <c r="E67" s="19" t="s">
        <v>81</v>
      </c>
      <c r="F67" s="20">
        <v>2</v>
      </c>
      <c r="G67" s="21">
        <v>55700</v>
      </c>
      <c r="H67" s="22">
        <f t="shared" si="0"/>
        <v>74700</v>
      </c>
      <c r="I67" s="23">
        <v>11250</v>
      </c>
      <c r="J67" s="23">
        <f t="shared" si="1"/>
        <v>11250</v>
      </c>
      <c r="K67" s="23">
        <v>12700</v>
      </c>
      <c r="L67" s="23">
        <f>K67</f>
        <v>12700</v>
      </c>
      <c r="M67" s="23">
        <v>13400</v>
      </c>
      <c r="N67" s="23">
        <f>M67</f>
        <v>13400</v>
      </c>
      <c r="O67" s="23"/>
      <c r="P67" s="23"/>
      <c r="Q67" s="24"/>
      <c r="R67" s="25"/>
      <c r="S67" s="26"/>
      <c r="T67" s="27"/>
      <c r="U67" s="28"/>
      <c r="V67" s="28"/>
      <c r="W67" s="29"/>
      <c r="X67" s="30"/>
      <c r="Y67" s="31"/>
      <c r="Z67" s="31"/>
    </row>
    <row r="68" spans="1:26" ht="39" customHeight="1" x14ac:dyDescent="0.2">
      <c r="A68" s="188"/>
      <c r="B68" s="198"/>
      <c r="C68" s="18" t="s">
        <v>79</v>
      </c>
      <c r="D68" s="19" t="s">
        <v>80</v>
      </c>
      <c r="E68" s="19" t="s">
        <v>81</v>
      </c>
      <c r="F68" s="20">
        <v>3</v>
      </c>
      <c r="G68" s="21">
        <v>38900</v>
      </c>
      <c r="H68" s="22">
        <f t="shared" si="0"/>
        <v>52200</v>
      </c>
      <c r="I68" s="23">
        <v>12700</v>
      </c>
      <c r="J68" s="23">
        <f t="shared" si="1"/>
        <v>12700</v>
      </c>
      <c r="K68" s="23">
        <v>13400</v>
      </c>
      <c r="L68" s="23">
        <f>K68</f>
        <v>13400</v>
      </c>
      <c r="M68" s="23"/>
      <c r="N68" s="23"/>
      <c r="O68" s="23"/>
      <c r="P68" s="23"/>
      <c r="Q68" s="24"/>
      <c r="R68" s="25"/>
      <c r="S68" s="26"/>
      <c r="T68" s="27"/>
      <c r="U68" s="28"/>
      <c r="V68" s="28"/>
      <c r="W68" s="29"/>
      <c r="X68" s="30"/>
      <c r="Y68" s="31"/>
      <c r="Z68" s="31"/>
    </row>
    <row r="69" spans="1:26" ht="43.5" customHeight="1" x14ac:dyDescent="0.2">
      <c r="A69" s="188" t="s">
        <v>77</v>
      </c>
      <c r="B69" s="198" t="s">
        <v>78</v>
      </c>
      <c r="C69" s="18" t="s">
        <v>79</v>
      </c>
      <c r="D69" s="19" t="s">
        <v>80</v>
      </c>
      <c r="E69" s="19" t="s">
        <v>81</v>
      </c>
      <c r="F69" s="20">
        <v>4</v>
      </c>
      <c r="G69" s="21">
        <v>20000</v>
      </c>
      <c r="H69" s="22">
        <f t="shared" si="0"/>
        <v>26800</v>
      </c>
      <c r="I69" s="23">
        <v>13400</v>
      </c>
      <c r="J69" s="23">
        <f t="shared" si="1"/>
        <v>13400</v>
      </c>
      <c r="K69" s="23"/>
      <c r="L69" s="23"/>
      <c r="M69" s="23"/>
      <c r="N69" s="23"/>
      <c r="O69" s="23"/>
      <c r="P69" s="23"/>
      <c r="Q69" s="24"/>
      <c r="R69" s="25"/>
      <c r="S69" s="26"/>
      <c r="T69" s="27"/>
      <c r="U69" s="28"/>
      <c r="V69" s="28"/>
      <c r="W69" s="29"/>
      <c r="X69" s="30"/>
      <c r="Y69" s="31"/>
      <c r="Z69" s="31"/>
    </row>
    <row r="70" spans="1:26" ht="47.25" customHeight="1" x14ac:dyDescent="0.2">
      <c r="A70" s="188"/>
      <c r="B70" s="198"/>
      <c r="C70" s="18" t="s">
        <v>82</v>
      </c>
      <c r="D70" s="19" t="s">
        <v>83</v>
      </c>
      <c r="E70" s="19" t="s">
        <v>83</v>
      </c>
      <c r="F70" s="20">
        <v>1</v>
      </c>
      <c r="G70" s="21">
        <v>68300</v>
      </c>
      <c r="H70" s="22">
        <f t="shared" si="0"/>
        <v>94400</v>
      </c>
      <c r="I70" s="23">
        <v>9850</v>
      </c>
      <c r="J70" s="23">
        <f t="shared" si="1"/>
        <v>9850</v>
      </c>
      <c r="K70" s="23">
        <v>11250</v>
      </c>
      <c r="L70" s="23">
        <f>K70</f>
        <v>11250</v>
      </c>
      <c r="M70" s="23">
        <v>12700</v>
      </c>
      <c r="N70" s="23">
        <f>M70</f>
        <v>12700</v>
      </c>
      <c r="O70" s="23">
        <v>13400</v>
      </c>
      <c r="P70" s="23">
        <f>O70</f>
        <v>13400</v>
      </c>
      <c r="Q70" s="24">
        <v>41400</v>
      </c>
      <c r="R70" s="25">
        <f>H70-Q70</f>
        <v>53000</v>
      </c>
      <c r="S70" s="26">
        <f>H70-G70</f>
        <v>26100</v>
      </c>
      <c r="T70" s="27">
        <v>61400</v>
      </c>
      <c r="U70" s="28">
        <v>5700</v>
      </c>
      <c r="V70" s="28">
        <f t="shared" si="5"/>
        <v>5700</v>
      </c>
      <c r="W70" s="29">
        <f t="shared" si="4"/>
        <v>33000</v>
      </c>
      <c r="X70" s="30">
        <f t="shared" si="2"/>
        <v>8300</v>
      </c>
      <c r="Y70" s="31">
        <f t="shared" si="3"/>
        <v>4150</v>
      </c>
      <c r="Z70" s="31">
        <f t="shared" si="3"/>
        <v>4150</v>
      </c>
    </row>
    <row r="71" spans="1:26" ht="37.5" customHeight="1" x14ac:dyDescent="0.2">
      <c r="A71" s="188"/>
      <c r="B71" s="198"/>
      <c r="C71" s="18" t="s">
        <v>82</v>
      </c>
      <c r="D71" s="19" t="s">
        <v>83</v>
      </c>
      <c r="E71" s="19" t="s">
        <v>83</v>
      </c>
      <c r="F71" s="20">
        <v>2</v>
      </c>
      <c r="G71" s="21">
        <v>55700</v>
      </c>
      <c r="H71" s="22">
        <f t="shared" si="0"/>
        <v>74700</v>
      </c>
      <c r="I71" s="23">
        <v>11250</v>
      </c>
      <c r="J71" s="23">
        <f t="shared" si="1"/>
        <v>11250</v>
      </c>
      <c r="K71" s="23">
        <v>12700</v>
      </c>
      <c r="L71" s="23">
        <f>K71</f>
        <v>12700</v>
      </c>
      <c r="M71" s="23">
        <v>13400</v>
      </c>
      <c r="N71" s="23">
        <f>M71</f>
        <v>13400</v>
      </c>
      <c r="O71" s="23"/>
      <c r="P71" s="23"/>
      <c r="Q71" s="24"/>
      <c r="R71" s="25"/>
      <c r="S71" s="26">
        <f>H71-G71</f>
        <v>19000</v>
      </c>
      <c r="T71" s="27">
        <v>50000</v>
      </c>
      <c r="U71" s="28">
        <v>7600</v>
      </c>
      <c r="V71" s="28">
        <f t="shared" si="5"/>
        <v>7600</v>
      </c>
      <c r="W71" s="29">
        <f t="shared" si="4"/>
        <v>24700</v>
      </c>
      <c r="X71" s="30">
        <f t="shared" si="2"/>
        <v>7300</v>
      </c>
      <c r="Y71" s="31">
        <f t="shared" si="3"/>
        <v>3650</v>
      </c>
      <c r="Z71" s="31">
        <f t="shared" si="3"/>
        <v>3650</v>
      </c>
    </row>
    <row r="72" spans="1:26" ht="36.75" customHeight="1" x14ac:dyDescent="0.2">
      <c r="A72" s="188"/>
      <c r="B72" s="198"/>
      <c r="C72" s="36" t="s">
        <v>82</v>
      </c>
      <c r="D72" s="19" t="s">
        <v>83</v>
      </c>
      <c r="E72" s="19" t="s">
        <v>83</v>
      </c>
      <c r="F72" s="20">
        <v>3</v>
      </c>
      <c r="G72" s="21">
        <v>38900</v>
      </c>
      <c r="H72" s="22">
        <f t="shared" si="0"/>
        <v>52200</v>
      </c>
      <c r="I72" s="23">
        <v>12700</v>
      </c>
      <c r="J72" s="23">
        <f t="shared" si="1"/>
        <v>12700</v>
      </c>
      <c r="K72" s="23">
        <v>13400</v>
      </c>
      <c r="L72" s="23">
        <f>K72</f>
        <v>13400</v>
      </c>
      <c r="M72" s="23"/>
      <c r="N72" s="23"/>
      <c r="O72" s="23"/>
      <c r="P72" s="23"/>
      <c r="Q72" s="24"/>
      <c r="R72" s="25"/>
      <c r="S72" s="26">
        <f>H72-G72</f>
        <v>13300</v>
      </c>
      <c r="T72" s="27">
        <v>34800</v>
      </c>
      <c r="U72" s="28">
        <v>8600</v>
      </c>
      <c r="V72" s="28">
        <f t="shared" si="5"/>
        <v>8600</v>
      </c>
      <c r="W72" s="29">
        <f t="shared" si="4"/>
        <v>17400</v>
      </c>
      <c r="X72" s="30">
        <f t="shared" si="2"/>
        <v>8200</v>
      </c>
      <c r="Y72" s="31">
        <f t="shared" si="3"/>
        <v>4100</v>
      </c>
      <c r="Z72" s="31">
        <f t="shared" si="3"/>
        <v>4100</v>
      </c>
    </row>
    <row r="73" spans="1:26" ht="36.75" customHeight="1" x14ac:dyDescent="0.2">
      <c r="A73" s="188"/>
      <c r="B73" s="198"/>
      <c r="C73" s="37" t="s">
        <v>82</v>
      </c>
      <c r="D73" s="19" t="s">
        <v>83</v>
      </c>
      <c r="E73" s="19" t="s">
        <v>83</v>
      </c>
      <c r="F73" s="20">
        <v>4</v>
      </c>
      <c r="G73" s="21">
        <v>20000</v>
      </c>
      <c r="H73" s="22">
        <f t="shared" si="0"/>
        <v>26800</v>
      </c>
      <c r="I73" s="23">
        <v>13400</v>
      </c>
      <c r="J73" s="23">
        <f t="shared" si="1"/>
        <v>13400</v>
      </c>
      <c r="K73" s="23"/>
      <c r="L73" s="23"/>
      <c r="M73" s="23"/>
      <c r="N73" s="23"/>
      <c r="O73" s="23"/>
      <c r="P73" s="23"/>
      <c r="Q73" s="24"/>
      <c r="R73" s="25"/>
      <c r="S73" s="26"/>
      <c r="T73" s="27">
        <v>17600</v>
      </c>
      <c r="U73" s="28">
        <v>8800</v>
      </c>
      <c r="V73" s="28">
        <f t="shared" si="5"/>
        <v>8800</v>
      </c>
      <c r="W73" s="29">
        <f t="shared" si="4"/>
        <v>9200</v>
      </c>
      <c r="X73" s="30">
        <f t="shared" si="2"/>
        <v>9200</v>
      </c>
      <c r="Y73" s="31">
        <f t="shared" si="3"/>
        <v>4600</v>
      </c>
      <c r="Z73" s="31">
        <f t="shared" si="3"/>
        <v>4600</v>
      </c>
    </row>
    <row r="74" spans="1:26" ht="29.25" customHeight="1" x14ac:dyDescent="0.2">
      <c r="A74" s="188"/>
      <c r="B74" s="198"/>
      <c r="C74" s="18" t="s">
        <v>84</v>
      </c>
      <c r="D74" s="19" t="s">
        <v>85</v>
      </c>
      <c r="E74" s="19" t="s">
        <v>85</v>
      </c>
      <c r="F74" s="20">
        <v>1</v>
      </c>
      <c r="G74" s="21">
        <v>68300</v>
      </c>
      <c r="H74" s="22">
        <f t="shared" ref="H74:H123" si="6">I74+J74+K74+L74+M74+N74+O74+P74</f>
        <v>94400</v>
      </c>
      <c r="I74" s="23">
        <v>9850</v>
      </c>
      <c r="J74" s="23">
        <f t="shared" ref="J74:J97" si="7">I74</f>
        <v>9850</v>
      </c>
      <c r="K74" s="23">
        <v>11250</v>
      </c>
      <c r="L74" s="23">
        <f>K74</f>
        <v>11250</v>
      </c>
      <c r="M74" s="23">
        <v>12700</v>
      </c>
      <c r="N74" s="23">
        <f>M74</f>
        <v>12700</v>
      </c>
      <c r="O74" s="23">
        <v>13400</v>
      </c>
      <c r="P74" s="23">
        <f>O74</f>
        <v>13400</v>
      </c>
      <c r="Q74" s="24">
        <v>42200</v>
      </c>
      <c r="R74" s="25">
        <f>H74-Q74</f>
        <v>52200</v>
      </c>
      <c r="S74" s="26">
        <f>H74-G74</f>
        <v>26100</v>
      </c>
      <c r="T74" s="27">
        <v>61400</v>
      </c>
      <c r="U74" s="28">
        <v>5700</v>
      </c>
      <c r="V74" s="28">
        <f t="shared" si="5"/>
        <v>5700</v>
      </c>
      <c r="W74" s="29">
        <f t="shared" si="4"/>
        <v>33000</v>
      </c>
      <c r="X74" s="30">
        <f t="shared" si="2"/>
        <v>8300</v>
      </c>
      <c r="Y74" s="31">
        <f t="shared" si="3"/>
        <v>4150</v>
      </c>
      <c r="Z74" s="31">
        <f t="shared" si="3"/>
        <v>4150</v>
      </c>
    </row>
    <row r="75" spans="1:26" ht="29.25" customHeight="1" x14ac:dyDescent="0.2">
      <c r="A75" s="188"/>
      <c r="B75" s="198"/>
      <c r="C75" s="18" t="s">
        <v>84</v>
      </c>
      <c r="D75" s="19" t="s">
        <v>85</v>
      </c>
      <c r="E75" s="19" t="s">
        <v>85</v>
      </c>
      <c r="F75" s="20">
        <v>2</v>
      </c>
      <c r="G75" s="21">
        <v>55700</v>
      </c>
      <c r="H75" s="22">
        <f t="shared" si="6"/>
        <v>74700</v>
      </c>
      <c r="I75" s="23">
        <v>11250</v>
      </c>
      <c r="J75" s="23">
        <f t="shared" si="7"/>
        <v>11250</v>
      </c>
      <c r="K75" s="23">
        <v>12700</v>
      </c>
      <c r="L75" s="23">
        <f>K75</f>
        <v>12700</v>
      </c>
      <c r="M75" s="23">
        <v>13400</v>
      </c>
      <c r="N75" s="23">
        <f>M75</f>
        <v>13400</v>
      </c>
      <c r="O75" s="23"/>
      <c r="P75" s="23"/>
      <c r="Q75" s="24"/>
      <c r="R75" s="25"/>
      <c r="S75" s="26">
        <f>H75-G75</f>
        <v>19000</v>
      </c>
      <c r="T75" s="27">
        <v>50000</v>
      </c>
      <c r="U75" s="28">
        <v>7600</v>
      </c>
      <c r="V75" s="28">
        <f t="shared" si="5"/>
        <v>7600</v>
      </c>
      <c r="W75" s="29">
        <f t="shared" si="4"/>
        <v>24700</v>
      </c>
      <c r="X75" s="30">
        <f t="shared" si="2"/>
        <v>7300</v>
      </c>
      <c r="Y75" s="31">
        <f t="shared" si="3"/>
        <v>3650</v>
      </c>
      <c r="Z75" s="31">
        <f t="shared" si="3"/>
        <v>3650</v>
      </c>
    </row>
    <row r="76" spans="1:26" ht="29.25" customHeight="1" x14ac:dyDescent="0.2">
      <c r="A76" s="188"/>
      <c r="B76" s="198"/>
      <c r="C76" s="18" t="s">
        <v>84</v>
      </c>
      <c r="D76" s="19" t="s">
        <v>85</v>
      </c>
      <c r="E76" s="19" t="s">
        <v>85</v>
      </c>
      <c r="F76" s="20">
        <v>3</v>
      </c>
      <c r="G76" s="21">
        <v>38900</v>
      </c>
      <c r="H76" s="22">
        <f t="shared" si="6"/>
        <v>52200</v>
      </c>
      <c r="I76" s="23">
        <v>12700</v>
      </c>
      <c r="J76" s="23">
        <f t="shared" si="7"/>
        <v>12700</v>
      </c>
      <c r="K76" s="23">
        <v>13400</v>
      </c>
      <c r="L76" s="23">
        <f>K76</f>
        <v>13400</v>
      </c>
      <c r="M76" s="23"/>
      <c r="N76" s="23"/>
      <c r="O76" s="23"/>
      <c r="P76" s="23"/>
      <c r="Q76" s="24"/>
      <c r="R76" s="25"/>
      <c r="S76" s="26">
        <f>H76-G76</f>
        <v>13300</v>
      </c>
      <c r="T76" s="27">
        <v>34800</v>
      </c>
      <c r="U76" s="28">
        <v>8600</v>
      </c>
      <c r="V76" s="28">
        <f t="shared" si="5"/>
        <v>8600</v>
      </c>
      <c r="W76" s="29">
        <f t="shared" si="4"/>
        <v>17400</v>
      </c>
      <c r="X76" s="30">
        <f t="shared" si="2"/>
        <v>8200</v>
      </c>
      <c r="Y76" s="31">
        <f t="shared" si="3"/>
        <v>4100</v>
      </c>
      <c r="Z76" s="31">
        <f t="shared" si="3"/>
        <v>4100</v>
      </c>
    </row>
    <row r="77" spans="1:26" ht="29.25" customHeight="1" x14ac:dyDescent="0.2">
      <c r="A77" s="200"/>
      <c r="B77" s="202"/>
      <c r="C77" s="18" t="s">
        <v>84</v>
      </c>
      <c r="D77" s="19" t="s">
        <v>85</v>
      </c>
      <c r="E77" s="19" t="s">
        <v>85</v>
      </c>
      <c r="F77" s="20">
        <v>4</v>
      </c>
      <c r="G77" s="21">
        <v>20000</v>
      </c>
      <c r="H77" s="22">
        <f t="shared" si="6"/>
        <v>26800</v>
      </c>
      <c r="I77" s="23">
        <v>13400</v>
      </c>
      <c r="J77" s="23">
        <f t="shared" si="7"/>
        <v>13400</v>
      </c>
      <c r="K77" s="23"/>
      <c r="L77" s="23"/>
      <c r="M77" s="23"/>
      <c r="N77" s="23"/>
      <c r="O77" s="23"/>
      <c r="P77" s="23"/>
      <c r="Q77" s="24"/>
      <c r="R77" s="25"/>
      <c r="S77" s="26"/>
      <c r="T77" s="27">
        <v>17600</v>
      </c>
      <c r="U77" s="28">
        <v>8800</v>
      </c>
      <c r="V77" s="28">
        <f t="shared" si="5"/>
        <v>8800</v>
      </c>
      <c r="W77" s="29">
        <f t="shared" si="4"/>
        <v>9200</v>
      </c>
      <c r="X77" s="30">
        <f t="shared" si="2"/>
        <v>9200</v>
      </c>
      <c r="Y77" s="31">
        <f t="shared" si="3"/>
        <v>4600</v>
      </c>
      <c r="Z77" s="31">
        <f t="shared" si="3"/>
        <v>4600</v>
      </c>
    </row>
    <row r="78" spans="1:26" ht="40.5" customHeight="1" x14ac:dyDescent="0.2">
      <c r="A78" s="187" t="s">
        <v>86</v>
      </c>
      <c r="B78" s="204" t="s">
        <v>87</v>
      </c>
      <c r="C78" s="18" t="s">
        <v>88</v>
      </c>
      <c r="D78" s="19" t="s">
        <v>89</v>
      </c>
      <c r="E78" s="19" t="s">
        <v>89</v>
      </c>
      <c r="F78" s="20">
        <v>1</v>
      </c>
      <c r="G78" s="21">
        <v>68300</v>
      </c>
      <c r="H78" s="22">
        <f t="shared" si="6"/>
        <v>94400</v>
      </c>
      <c r="I78" s="23">
        <v>9850</v>
      </c>
      <c r="J78" s="23">
        <f t="shared" si="7"/>
        <v>9850</v>
      </c>
      <c r="K78" s="23">
        <v>11250</v>
      </c>
      <c r="L78" s="23">
        <f>K78</f>
        <v>11250</v>
      </c>
      <c r="M78" s="23">
        <v>12700</v>
      </c>
      <c r="N78" s="23">
        <f>M78</f>
        <v>12700</v>
      </c>
      <c r="O78" s="23">
        <v>13400</v>
      </c>
      <c r="P78" s="23">
        <f>O78</f>
        <v>13400</v>
      </c>
      <c r="Q78" s="24">
        <v>40100</v>
      </c>
      <c r="R78" s="25">
        <f>H78-Q78</f>
        <v>54300</v>
      </c>
      <c r="S78" s="26">
        <f>H78-G78</f>
        <v>26100</v>
      </c>
      <c r="T78" s="27">
        <v>59400</v>
      </c>
      <c r="U78" s="28">
        <v>5600</v>
      </c>
      <c r="V78" s="28">
        <f t="shared" si="5"/>
        <v>5600</v>
      </c>
      <c r="W78" s="29">
        <f t="shared" si="4"/>
        <v>35000</v>
      </c>
      <c r="X78" s="30">
        <f t="shared" si="2"/>
        <v>8500</v>
      </c>
      <c r="Y78" s="31">
        <f t="shared" si="3"/>
        <v>4250</v>
      </c>
      <c r="Z78" s="31">
        <f t="shared" si="3"/>
        <v>4250</v>
      </c>
    </row>
    <row r="79" spans="1:26" ht="29.25" customHeight="1" x14ac:dyDescent="0.2">
      <c r="A79" s="188"/>
      <c r="B79" s="198"/>
      <c r="C79" s="18" t="s">
        <v>88</v>
      </c>
      <c r="D79" s="19" t="s">
        <v>89</v>
      </c>
      <c r="E79" s="19" t="s">
        <v>89</v>
      </c>
      <c r="F79" s="20">
        <v>2</v>
      </c>
      <c r="G79" s="21">
        <v>55700</v>
      </c>
      <c r="H79" s="22">
        <f t="shared" si="6"/>
        <v>74700</v>
      </c>
      <c r="I79" s="23">
        <v>11250</v>
      </c>
      <c r="J79" s="23">
        <f t="shared" si="7"/>
        <v>11250</v>
      </c>
      <c r="K79" s="23">
        <v>12700</v>
      </c>
      <c r="L79" s="23">
        <f>K79</f>
        <v>12700</v>
      </c>
      <c r="M79" s="23">
        <v>13400</v>
      </c>
      <c r="N79" s="23">
        <f>M79</f>
        <v>13400</v>
      </c>
      <c r="O79" s="23"/>
      <c r="P79" s="23"/>
      <c r="Q79" s="24"/>
      <c r="R79" s="25"/>
      <c r="S79" s="26">
        <f>H79-G79</f>
        <v>19000</v>
      </c>
      <c r="T79" s="27">
        <v>48200</v>
      </c>
      <c r="U79" s="28">
        <v>7100</v>
      </c>
      <c r="V79" s="28">
        <f t="shared" si="5"/>
        <v>7100</v>
      </c>
      <c r="W79" s="29">
        <f t="shared" si="4"/>
        <v>26500</v>
      </c>
      <c r="X79" s="30">
        <f t="shared" si="2"/>
        <v>8300</v>
      </c>
      <c r="Y79" s="31">
        <f t="shared" si="3"/>
        <v>4150</v>
      </c>
      <c r="Z79" s="31">
        <f t="shared" si="3"/>
        <v>4150</v>
      </c>
    </row>
    <row r="80" spans="1:26" ht="29.25" customHeight="1" x14ac:dyDescent="0.2">
      <c r="A80" s="188"/>
      <c r="B80" s="198"/>
      <c r="C80" s="18" t="s">
        <v>88</v>
      </c>
      <c r="D80" s="19" t="s">
        <v>89</v>
      </c>
      <c r="E80" s="19" t="s">
        <v>89</v>
      </c>
      <c r="F80" s="20">
        <v>3</v>
      </c>
      <c r="G80" s="21">
        <v>38900</v>
      </c>
      <c r="H80" s="22">
        <f t="shared" si="6"/>
        <v>52200</v>
      </c>
      <c r="I80" s="23">
        <v>12700</v>
      </c>
      <c r="J80" s="23">
        <f t="shared" si="7"/>
        <v>12700</v>
      </c>
      <c r="K80" s="23">
        <v>13400</v>
      </c>
      <c r="L80" s="23">
        <f>K80</f>
        <v>13400</v>
      </c>
      <c r="M80" s="23"/>
      <c r="N80" s="23"/>
      <c r="O80" s="23"/>
      <c r="P80" s="23"/>
      <c r="Q80" s="24"/>
      <c r="R80" s="25"/>
      <c r="S80" s="26">
        <f>H80-G80</f>
        <v>13300</v>
      </c>
      <c r="T80" s="27">
        <v>34000</v>
      </c>
      <c r="U80" s="28">
        <v>8300</v>
      </c>
      <c r="V80" s="28">
        <f t="shared" si="5"/>
        <v>8300</v>
      </c>
      <c r="W80" s="29">
        <f t="shared" si="4"/>
        <v>18200</v>
      </c>
      <c r="X80" s="30">
        <f t="shared" si="2"/>
        <v>8800</v>
      </c>
      <c r="Y80" s="31">
        <f t="shared" si="3"/>
        <v>4400</v>
      </c>
      <c r="Z80" s="31">
        <f t="shared" si="3"/>
        <v>4400</v>
      </c>
    </row>
    <row r="81" spans="1:26" ht="29.25" customHeight="1" x14ac:dyDescent="0.2">
      <c r="A81" s="188"/>
      <c r="B81" s="198"/>
      <c r="C81" s="18" t="s">
        <v>88</v>
      </c>
      <c r="D81" s="19" t="s">
        <v>89</v>
      </c>
      <c r="E81" s="19" t="s">
        <v>89</v>
      </c>
      <c r="F81" s="20">
        <v>4</v>
      </c>
      <c r="G81" s="21">
        <v>20000</v>
      </c>
      <c r="H81" s="22">
        <f t="shared" si="6"/>
        <v>26800</v>
      </c>
      <c r="I81" s="23">
        <v>13400</v>
      </c>
      <c r="J81" s="23">
        <f t="shared" si="7"/>
        <v>13400</v>
      </c>
      <c r="K81" s="23"/>
      <c r="L81" s="23"/>
      <c r="M81" s="23"/>
      <c r="N81" s="23"/>
      <c r="O81" s="23"/>
      <c r="P81" s="23"/>
      <c r="Q81" s="24"/>
      <c r="R81" s="25"/>
      <c r="S81" s="26"/>
      <c r="T81" s="27">
        <v>17400</v>
      </c>
      <c r="U81" s="28">
        <v>8700</v>
      </c>
      <c r="V81" s="28">
        <f t="shared" si="5"/>
        <v>8700</v>
      </c>
      <c r="W81" s="29">
        <f t="shared" si="4"/>
        <v>9400</v>
      </c>
      <c r="X81" s="30">
        <f t="shared" si="2"/>
        <v>9400</v>
      </c>
      <c r="Y81" s="31">
        <f t="shared" si="3"/>
        <v>4700</v>
      </c>
      <c r="Z81" s="31">
        <f t="shared" si="3"/>
        <v>4700</v>
      </c>
    </row>
    <row r="82" spans="1:26" ht="50.25" customHeight="1" x14ac:dyDescent="0.2">
      <c r="A82" s="188"/>
      <c r="B82" s="198"/>
      <c r="C82" s="18" t="s">
        <v>90</v>
      </c>
      <c r="D82" s="19" t="s">
        <v>91</v>
      </c>
      <c r="E82" s="19" t="s">
        <v>91</v>
      </c>
      <c r="F82" s="20">
        <v>1</v>
      </c>
      <c r="G82" s="21">
        <v>68300</v>
      </c>
      <c r="H82" s="22">
        <f t="shared" si="6"/>
        <v>94400</v>
      </c>
      <c r="I82" s="23">
        <v>9850</v>
      </c>
      <c r="J82" s="23">
        <f t="shared" si="7"/>
        <v>9850</v>
      </c>
      <c r="K82" s="23">
        <v>11250</v>
      </c>
      <c r="L82" s="23">
        <f>K82</f>
        <v>11250</v>
      </c>
      <c r="M82" s="23">
        <v>12700</v>
      </c>
      <c r="N82" s="23">
        <f>M82</f>
        <v>12700</v>
      </c>
      <c r="O82" s="23">
        <v>13400</v>
      </c>
      <c r="P82" s="23">
        <f>O82</f>
        <v>13400</v>
      </c>
      <c r="Q82" s="24">
        <v>40100</v>
      </c>
      <c r="R82" s="25">
        <f>H82-Q82</f>
        <v>54300</v>
      </c>
      <c r="S82" s="26">
        <f>H82-G82</f>
        <v>26100</v>
      </c>
      <c r="T82" s="27">
        <v>59400</v>
      </c>
      <c r="U82" s="28">
        <v>5600</v>
      </c>
      <c r="V82" s="28">
        <f t="shared" si="5"/>
        <v>5600</v>
      </c>
      <c r="W82" s="29">
        <f t="shared" si="4"/>
        <v>35000</v>
      </c>
      <c r="X82" s="30">
        <f t="shared" si="2"/>
        <v>8500</v>
      </c>
      <c r="Y82" s="31">
        <f t="shared" si="3"/>
        <v>4250</v>
      </c>
      <c r="Z82" s="31">
        <f t="shared" si="3"/>
        <v>4250</v>
      </c>
    </row>
    <row r="83" spans="1:26" ht="51" customHeight="1" x14ac:dyDescent="0.2">
      <c r="A83" s="188"/>
      <c r="B83" s="198"/>
      <c r="C83" s="18" t="s">
        <v>90</v>
      </c>
      <c r="D83" s="19" t="s">
        <v>91</v>
      </c>
      <c r="E83" s="19" t="s">
        <v>91</v>
      </c>
      <c r="F83" s="20">
        <v>2</v>
      </c>
      <c r="G83" s="21">
        <v>55700</v>
      </c>
      <c r="H83" s="22">
        <f t="shared" si="6"/>
        <v>74700</v>
      </c>
      <c r="I83" s="23">
        <v>11250</v>
      </c>
      <c r="J83" s="23">
        <f t="shared" si="7"/>
        <v>11250</v>
      </c>
      <c r="K83" s="23">
        <v>12700</v>
      </c>
      <c r="L83" s="23">
        <f>K83</f>
        <v>12700</v>
      </c>
      <c r="M83" s="23">
        <v>13400</v>
      </c>
      <c r="N83" s="23">
        <f>M83</f>
        <v>13400</v>
      </c>
      <c r="O83" s="23"/>
      <c r="P83" s="23"/>
      <c r="Q83" s="24"/>
      <c r="R83" s="25"/>
      <c r="S83" s="26">
        <f>H83-G83</f>
        <v>19000</v>
      </c>
      <c r="T83" s="27">
        <v>48200</v>
      </c>
      <c r="U83" s="28">
        <v>7100</v>
      </c>
      <c r="V83" s="28">
        <f t="shared" si="5"/>
        <v>7100</v>
      </c>
      <c r="W83" s="29">
        <f t="shared" si="4"/>
        <v>26500</v>
      </c>
      <c r="X83" s="30">
        <f t="shared" si="2"/>
        <v>8300</v>
      </c>
      <c r="Y83" s="31">
        <f t="shared" si="3"/>
        <v>4150</v>
      </c>
      <c r="Z83" s="31">
        <f t="shared" si="3"/>
        <v>4150</v>
      </c>
    </row>
    <row r="84" spans="1:26" ht="51" customHeight="1" x14ac:dyDescent="0.2">
      <c r="A84" s="188"/>
      <c r="B84" s="198"/>
      <c r="C84" s="18" t="s">
        <v>90</v>
      </c>
      <c r="D84" s="19" t="s">
        <v>91</v>
      </c>
      <c r="E84" s="19" t="s">
        <v>91</v>
      </c>
      <c r="F84" s="20">
        <v>3</v>
      </c>
      <c r="G84" s="21">
        <v>38900</v>
      </c>
      <c r="H84" s="22">
        <f t="shared" si="6"/>
        <v>52200</v>
      </c>
      <c r="I84" s="23">
        <v>12700</v>
      </c>
      <c r="J84" s="23">
        <f t="shared" si="7"/>
        <v>12700</v>
      </c>
      <c r="K84" s="23">
        <v>13400</v>
      </c>
      <c r="L84" s="23">
        <f>K84</f>
        <v>13400</v>
      </c>
      <c r="M84" s="23"/>
      <c r="N84" s="23"/>
      <c r="O84" s="23"/>
      <c r="P84" s="23"/>
      <c r="Q84" s="24"/>
      <c r="R84" s="25"/>
      <c r="S84" s="26">
        <f>H84-G84</f>
        <v>13300</v>
      </c>
      <c r="T84" s="27">
        <v>34000</v>
      </c>
      <c r="U84" s="28">
        <v>8300</v>
      </c>
      <c r="V84" s="28">
        <f t="shared" si="5"/>
        <v>8300</v>
      </c>
      <c r="W84" s="29">
        <f t="shared" si="4"/>
        <v>18200</v>
      </c>
      <c r="X84" s="30">
        <f t="shared" si="2"/>
        <v>8800</v>
      </c>
      <c r="Y84" s="31">
        <f t="shared" si="3"/>
        <v>4400</v>
      </c>
      <c r="Z84" s="31">
        <f t="shared" si="3"/>
        <v>4400</v>
      </c>
    </row>
    <row r="85" spans="1:26" ht="51" customHeight="1" x14ac:dyDescent="0.2">
      <c r="A85" s="188"/>
      <c r="B85" s="198"/>
      <c r="C85" s="18" t="s">
        <v>90</v>
      </c>
      <c r="D85" s="19" t="s">
        <v>91</v>
      </c>
      <c r="E85" s="19" t="s">
        <v>91</v>
      </c>
      <c r="F85" s="20">
        <v>4</v>
      </c>
      <c r="G85" s="21">
        <v>20000</v>
      </c>
      <c r="H85" s="22">
        <f t="shared" si="6"/>
        <v>26800</v>
      </c>
      <c r="I85" s="23">
        <v>13400</v>
      </c>
      <c r="J85" s="23">
        <f t="shared" si="7"/>
        <v>13400</v>
      </c>
      <c r="K85" s="23"/>
      <c r="L85" s="23"/>
      <c r="M85" s="23"/>
      <c r="N85" s="23"/>
      <c r="O85" s="23"/>
      <c r="P85" s="23"/>
      <c r="Q85" s="24"/>
      <c r="R85" s="25"/>
      <c r="S85" s="26"/>
      <c r="T85" s="27">
        <v>17400</v>
      </c>
      <c r="U85" s="28">
        <v>8700</v>
      </c>
      <c r="V85" s="28">
        <f t="shared" si="5"/>
        <v>8700</v>
      </c>
      <c r="W85" s="29">
        <f t="shared" si="4"/>
        <v>9400</v>
      </c>
      <c r="X85" s="30">
        <f t="shared" si="2"/>
        <v>9400</v>
      </c>
      <c r="Y85" s="31">
        <f t="shared" si="3"/>
        <v>4700</v>
      </c>
      <c r="Z85" s="31">
        <f t="shared" si="3"/>
        <v>4700</v>
      </c>
    </row>
    <row r="86" spans="1:26" ht="29.25" customHeight="1" x14ac:dyDescent="0.2">
      <c r="A86" s="188"/>
      <c r="B86" s="198"/>
      <c r="C86" s="18" t="s">
        <v>92</v>
      </c>
      <c r="D86" s="19" t="s">
        <v>93</v>
      </c>
      <c r="E86" s="19" t="s">
        <v>93</v>
      </c>
      <c r="F86" s="20">
        <v>1</v>
      </c>
      <c r="G86" s="21">
        <v>68300</v>
      </c>
      <c r="H86" s="22">
        <f t="shared" si="6"/>
        <v>94400</v>
      </c>
      <c r="I86" s="23">
        <v>9850</v>
      </c>
      <c r="J86" s="23">
        <f t="shared" si="7"/>
        <v>9850</v>
      </c>
      <c r="K86" s="23">
        <v>11250</v>
      </c>
      <c r="L86" s="23">
        <f>K86</f>
        <v>11250</v>
      </c>
      <c r="M86" s="23">
        <v>12700</v>
      </c>
      <c r="N86" s="23">
        <f>M86</f>
        <v>12700</v>
      </c>
      <c r="O86" s="23">
        <v>13400</v>
      </c>
      <c r="P86" s="23">
        <f>O86</f>
        <v>13400</v>
      </c>
      <c r="Q86" s="38">
        <f>P86</f>
        <v>13400</v>
      </c>
      <c r="R86" s="39">
        <f>Q86</f>
        <v>13400</v>
      </c>
      <c r="S86" s="26">
        <f>H86-G86</f>
        <v>26100</v>
      </c>
      <c r="T86" s="27">
        <v>61000</v>
      </c>
      <c r="U86" s="28">
        <v>5700</v>
      </c>
      <c r="V86" s="28">
        <f t="shared" si="5"/>
        <v>5700</v>
      </c>
      <c r="W86" s="29">
        <f t="shared" si="4"/>
        <v>33400</v>
      </c>
      <c r="X86" s="30">
        <f t="shared" si="2"/>
        <v>8300</v>
      </c>
      <c r="Y86" s="31">
        <f t="shared" si="3"/>
        <v>4150</v>
      </c>
      <c r="Z86" s="31">
        <f t="shared" si="3"/>
        <v>4150</v>
      </c>
    </row>
    <row r="87" spans="1:26" ht="29.25" customHeight="1" x14ac:dyDescent="0.2">
      <c r="A87" s="188"/>
      <c r="B87" s="198"/>
      <c r="C87" s="18" t="s">
        <v>92</v>
      </c>
      <c r="D87" s="19" t="s">
        <v>93</v>
      </c>
      <c r="E87" s="19" t="s">
        <v>93</v>
      </c>
      <c r="F87" s="20">
        <v>2</v>
      </c>
      <c r="G87" s="21">
        <v>55700</v>
      </c>
      <c r="H87" s="22">
        <f t="shared" si="6"/>
        <v>74700</v>
      </c>
      <c r="I87" s="23">
        <v>11250</v>
      </c>
      <c r="J87" s="23">
        <f t="shared" si="7"/>
        <v>11250</v>
      </c>
      <c r="K87" s="23">
        <v>12700</v>
      </c>
      <c r="L87" s="23">
        <f>K87</f>
        <v>12700</v>
      </c>
      <c r="M87" s="23">
        <v>13400</v>
      </c>
      <c r="N87" s="23">
        <f>M87</f>
        <v>13400</v>
      </c>
      <c r="O87" s="23"/>
      <c r="P87" s="23"/>
      <c r="Q87" s="40"/>
      <c r="R87" s="40"/>
      <c r="S87" s="26">
        <f>H87-G87</f>
        <v>19000</v>
      </c>
      <c r="T87" s="27">
        <v>49600</v>
      </c>
      <c r="U87" s="28">
        <v>7600</v>
      </c>
      <c r="V87" s="28">
        <f t="shared" si="5"/>
        <v>7600</v>
      </c>
      <c r="W87" s="29">
        <f t="shared" si="4"/>
        <v>25100</v>
      </c>
      <c r="X87" s="30">
        <f t="shared" si="2"/>
        <v>7300</v>
      </c>
      <c r="Y87" s="31">
        <f t="shared" si="3"/>
        <v>3650</v>
      </c>
      <c r="Z87" s="31">
        <f t="shared" si="3"/>
        <v>3650</v>
      </c>
    </row>
    <row r="88" spans="1:26" ht="29.25" customHeight="1" x14ac:dyDescent="0.2">
      <c r="A88" s="188"/>
      <c r="B88" s="198"/>
      <c r="C88" s="36" t="s">
        <v>92</v>
      </c>
      <c r="D88" s="19" t="s">
        <v>93</v>
      </c>
      <c r="E88" s="19" t="s">
        <v>93</v>
      </c>
      <c r="F88" s="20">
        <v>3</v>
      </c>
      <c r="G88" s="21">
        <v>38900</v>
      </c>
      <c r="H88" s="22">
        <f t="shared" si="6"/>
        <v>52200</v>
      </c>
      <c r="I88" s="23">
        <v>12700</v>
      </c>
      <c r="J88" s="23">
        <f t="shared" si="7"/>
        <v>12700</v>
      </c>
      <c r="K88" s="23">
        <v>13400</v>
      </c>
      <c r="L88" s="23">
        <f>K88</f>
        <v>13400</v>
      </c>
      <c r="M88" s="23"/>
      <c r="N88" s="23"/>
      <c r="O88" s="23"/>
      <c r="P88" s="23"/>
      <c r="Q88" s="40"/>
      <c r="R88" s="40"/>
      <c r="S88" s="26">
        <f>H88-G88</f>
        <v>13300</v>
      </c>
      <c r="T88" s="27">
        <v>34400</v>
      </c>
      <c r="U88" s="28">
        <v>8500</v>
      </c>
      <c r="V88" s="28">
        <f t="shared" si="5"/>
        <v>8500</v>
      </c>
      <c r="W88" s="29">
        <f t="shared" si="4"/>
        <v>17800</v>
      </c>
      <c r="X88" s="30">
        <f t="shared" si="2"/>
        <v>8400</v>
      </c>
      <c r="Y88" s="31">
        <f t="shared" si="3"/>
        <v>4200</v>
      </c>
      <c r="Z88" s="31">
        <f t="shared" si="3"/>
        <v>4200</v>
      </c>
    </row>
    <row r="89" spans="1:26" ht="29.25" customHeight="1" x14ac:dyDescent="0.2">
      <c r="A89" s="188"/>
      <c r="B89" s="198"/>
      <c r="C89" s="37" t="s">
        <v>92</v>
      </c>
      <c r="D89" s="19" t="s">
        <v>93</v>
      </c>
      <c r="E89" s="19" t="s">
        <v>93</v>
      </c>
      <c r="F89" s="20">
        <v>4</v>
      </c>
      <c r="G89" s="21">
        <v>20000</v>
      </c>
      <c r="H89" s="22">
        <f t="shared" si="6"/>
        <v>26800</v>
      </c>
      <c r="I89" s="23">
        <v>13400</v>
      </c>
      <c r="J89" s="23">
        <f t="shared" si="7"/>
        <v>13400</v>
      </c>
      <c r="K89" s="23"/>
      <c r="L89" s="23"/>
      <c r="M89" s="23"/>
      <c r="N89" s="23"/>
      <c r="O89" s="23"/>
      <c r="P89" s="23"/>
      <c r="Q89" s="40"/>
      <c r="R89" s="40"/>
      <c r="S89" s="26"/>
      <c r="T89" s="27">
        <v>17400</v>
      </c>
      <c r="U89" s="28">
        <v>8700</v>
      </c>
      <c r="V89" s="28">
        <f t="shared" si="5"/>
        <v>8700</v>
      </c>
      <c r="W89" s="29">
        <f t="shared" si="4"/>
        <v>9400</v>
      </c>
      <c r="X89" s="30">
        <f t="shared" si="2"/>
        <v>9400</v>
      </c>
      <c r="Y89" s="31">
        <f t="shared" si="3"/>
        <v>4700</v>
      </c>
      <c r="Z89" s="31">
        <f t="shared" si="3"/>
        <v>4700</v>
      </c>
    </row>
    <row r="90" spans="1:26" ht="39" customHeight="1" x14ac:dyDescent="0.2">
      <c r="A90" s="188"/>
      <c r="B90" s="198"/>
      <c r="C90" s="18" t="s">
        <v>94</v>
      </c>
      <c r="D90" s="19" t="s">
        <v>95</v>
      </c>
      <c r="E90" s="19" t="s">
        <v>95</v>
      </c>
      <c r="F90" s="20">
        <v>1</v>
      </c>
      <c r="G90" s="21">
        <v>68300</v>
      </c>
      <c r="H90" s="22">
        <f t="shared" si="6"/>
        <v>94400</v>
      </c>
      <c r="I90" s="23">
        <v>9850</v>
      </c>
      <c r="J90" s="23">
        <f t="shared" si="7"/>
        <v>9850</v>
      </c>
      <c r="K90" s="23">
        <v>11250</v>
      </c>
      <c r="L90" s="23">
        <f>K90</f>
        <v>11250</v>
      </c>
      <c r="M90" s="23">
        <v>12700</v>
      </c>
      <c r="N90" s="23">
        <f>M90</f>
        <v>12700</v>
      </c>
      <c r="O90" s="23">
        <v>13400</v>
      </c>
      <c r="P90" s="23">
        <f>O90</f>
        <v>13400</v>
      </c>
      <c r="Q90" s="24">
        <v>41600</v>
      </c>
      <c r="R90" s="25">
        <f>H90-Q90</f>
        <v>52800</v>
      </c>
      <c r="S90" s="26">
        <f>H90-G90</f>
        <v>26100</v>
      </c>
      <c r="T90" s="27">
        <v>61000</v>
      </c>
      <c r="U90" s="28">
        <v>5700</v>
      </c>
      <c r="V90" s="28">
        <f t="shared" si="5"/>
        <v>5700</v>
      </c>
      <c r="W90" s="29">
        <f t="shared" si="4"/>
        <v>33400</v>
      </c>
      <c r="X90" s="30">
        <f t="shared" si="2"/>
        <v>8300</v>
      </c>
      <c r="Y90" s="31">
        <f t="shared" si="3"/>
        <v>4150</v>
      </c>
      <c r="Z90" s="31">
        <f t="shared" si="3"/>
        <v>4150</v>
      </c>
    </row>
    <row r="91" spans="1:26" ht="29.25" customHeight="1" x14ac:dyDescent="0.2">
      <c r="A91" s="188"/>
      <c r="B91" s="198"/>
      <c r="C91" s="18" t="s">
        <v>94</v>
      </c>
      <c r="D91" s="19" t="s">
        <v>95</v>
      </c>
      <c r="E91" s="19" t="s">
        <v>95</v>
      </c>
      <c r="F91" s="20">
        <v>2</v>
      </c>
      <c r="G91" s="21">
        <v>55700</v>
      </c>
      <c r="H91" s="22">
        <f t="shared" si="6"/>
        <v>74700</v>
      </c>
      <c r="I91" s="23">
        <v>11250</v>
      </c>
      <c r="J91" s="23">
        <f t="shared" si="7"/>
        <v>11250</v>
      </c>
      <c r="K91" s="23">
        <v>12700</v>
      </c>
      <c r="L91" s="23">
        <f>K91</f>
        <v>12700</v>
      </c>
      <c r="M91" s="23">
        <v>13400</v>
      </c>
      <c r="N91" s="23">
        <f>M91</f>
        <v>13400</v>
      </c>
      <c r="O91" s="23"/>
      <c r="P91" s="23"/>
      <c r="Q91" s="24"/>
      <c r="R91" s="25"/>
      <c r="S91" s="26">
        <f>H91-G91</f>
        <v>19000</v>
      </c>
      <c r="T91" s="27">
        <v>49600</v>
      </c>
      <c r="U91" s="28">
        <v>7600</v>
      </c>
      <c r="V91" s="28">
        <f t="shared" si="5"/>
        <v>7600</v>
      </c>
      <c r="W91" s="29">
        <f t="shared" ref="W91:W121" si="8">H91-T91</f>
        <v>25100</v>
      </c>
      <c r="X91" s="30">
        <f t="shared" ref="X91:X121" si="9">Y91+Z91</f>
        <v>7300</v>
      </c>
      <c r="Y91" s="31">
        <f t="shared" ref="Y91:Z121" si="10">I91-U91</f>
        <v>3650</v>
      </c>
      <c r="Z91" s="31">
        <f t="shared" si="10"/>
        <v>3650</v>
      </c>
    </row>
    <row r="92" spans="1:26" ht="29.25" customHeight="1" x14ac:dyDescent="0.2">
      <c r="A92" s="188" t="s">
        <v>86</v>
      </c>
      <c r="B92" s="198" t="s">
        <v>87</v>
      </c>
      <c r="C92" s="18" t="s">
        <v>94</v>
      </c>
      <c r="D92" s="19" t="s">
        <v>95</v>
      </c>
      <c r="E92" s="19" t="s">
        <v>95</v>
      </c>
      <c r="F92" s="20">
        <v>3</v>
      </c>
      <c r="G92" s="21">
        <v>38900</v>
      </c>
      <c r="H92" s="22">
        <f t="shared" si="6"/>
        <v>52200</v>
      </c>
      <c r="I92" s="23">
        <v>12700</v>
      </c>
      <c r="J92" s="23">
        <f t="shared" si="7"/>
        <v>12700</v>
      </c>
      <c r="K92" s="23">
        <v>13400</v>
      </c>
      <c r="L92" s="23">
        <f>K92</f>
        <v>13400</v>
      </c>
      <c r="M92" s="23"/>
      <c r="N92" s="23"/>
      <c r="O92" s="23"/>
      <c r="P92" s="23"/>
      <c r="Q92" s="24"/>
      <c r="R92" s="25"/>
      <c r="S92" s="26">
        <f>H92-G92</f>
        <v>13300</v>
      </c>
      <c r="T92" s="27">
        <v>34400</v>
      </c>
      <c r="U92" s="28">
        <v>8500</v>
      </c>
      <c r="V92" s="28">
        <f t="shared" si="5"/>
        <v>8500</v>
      </c>
      <c r="W92" s="29">
        <f t="shared" si="8"/>
        <v>17800</v>
      </c>
      <c r="X92" s="30">
        <f t="shared" si="9"/>
        <v>8400</v>
      </c>
      <c r="Y92" s="31">
        <f t="shared" si="10"/>
        <v>4200</v>
      </c>
      <c r="Z92" s="31">
        <f t="shared" si="10"/>
        <v>4200</v>
      </c>
    </row>
    <row r="93" spans="1:26" ht="29.25" customHeight="1" x14ac:dyDescent="0.2">
      <c r="A93" s="188"/>
      <c r="B93" s="198"/>
      <c r="C93" s="18" t="s">
        <v>94</v>
      </c>
      <c r="D93" s="19" t="s">
        <v>95</v>
      </c>
      <c r="E93" s="19" t="s">
        <v>95</v>
      </c>
      <c r="F93" s="20">
        <v>4</v>
      </c>
      <c r="G93" s="21">
        <v>20000</v>
      </c>
      <c r="H93" s="22">
        <f t="shared" si="6"/>
        <v>26800</v>
      </c>
      <c r="I93" s="23">
        <v>13400</v>
      </c>
      <c r="J93" s="23">
        <f t="shared" si="7"/>
        <v>13400</v>
      </c>
      <c r="K93" s="23"/>
      <c r="L93" s="23"/>
      <c r="M93" s="23"/>
      <c r="N93" s="23"/>
      <c r="O93" s="23"/>
      <c r="P93" s="23"/>
      <c r="Q93" s="24"/>
      <c r="R93" s="25"/>
      <c r="S93" s="26"/>
      <c r="T93" s="27">
        <v>17400</v>
      </c>
      <c r="U93" s="28">
        <v>8700</v>
      </c>
      <c r="V93" s="28">
        <f t="shared" si="5"/>
        <v>8700</v>
      </c>
      <c r="W93" s="29">
        <f t="shared" si="8"/>
        <v>9400</v>
      </c>
      <c r="X93" s="30">
        <f t="shared" si="9"/>
        <v>9400</v>
      </c>
      <c r="Y93" s="31">
        <f t="shared" si="10"/>
        <v>4700</v>
      </c>
      <c r="Z93" s="31">
        <f t="shared" si="10"/>
        <v>4700</v>
      </c>
    </row>
    <row r="94" spans="1:26" ht="29.25" customHeight="1" x14ac:dyDescent="0.2">
      <c r="A94" s="188"/>
      <c r="B94" s="198"/>
      <c r="C94" s="18" t="s">
        <v>96</v>
      </c>
      <c r="D94" s="19" t="s">
        <v>97</v>
      </c>
      <c r="E94" s="19" t="s">
        <v>97</v>
      </c>
      <c r="F94" s="20">
        <v>1</v>
      </c>
      <c r="G94" s="21">
        <v>68300</v>
      </c>
      <c r="H94" s="22">
        <f t="shared" si="6"/>
        <v>94400</v>
      </c>
      <c r="I94" s="23">
        <v>9850</v>
      </c>
      <c r="J94" s="23">
        <f t="shared" si="7"/>
        <v>9850</v>
      </c>
      <c r="K94" s="23">
        <v>11250</v>
      </c>
      <c r="L94" s="23">
        <f>K94</f>
        <v>11250</v>
      </c>
      <c r="M94" s="23">
        <v>12700</v>
      </c>
      <c r="N94" s="23">
        <f>M94</f>
        <v>12700</v>
      </c>
      <c r="O94" s="23">
        <v>13400</v>
      </c>
      <c r="P94" s="23">
        <f>O94</f>
        <v>13400</v>
      </c>
      <c r="Q94" s="24">
        <v>39600</v>
      </c>
      <c r="R94" s="25">
        <f>H94-Q94</f>
        <v>54800</v>
      </c>
      <c r="S94" s="26">
        <f>H94-G94</f>
        <v>26100</v>
      </c>
      <c r="T94" s="27">
        <v>58800</v>
      </c>
      <c r="U94" s="28">
        <v>5400</v>
      </c>
      <c r="V94" s="28">
        <f t="shared" si="5"/>
        <v>5400</v>
      </c>
      <c r="W94" s="29">
        <f t="shared" si="8"/>
        <v>35600</v>
      </c>
      <c r="X94" s="30">
        <f t="shared" si="9"/>
        <v>8900</v>
      </c>
      <c r="Y94" s="31">
        <f t="shared" si="10"/>
        <v>4450</v>
      </c>
      <c r="Z94" s="31">
        <f t="shared" si="10"/>
        <v>4450</v>
      </c>
    </row>
    <row r="95" spans="1:26" ht="29.25" customHeight="1" x14ac:dyDescent="0.2">
      <c r="A95" s="188"/>
      <c r="B95" s="198"/>
      <c r="C95" s="18" t="s">
        <v>96</v>
      </c>
      <c r="D95" s="19" t="s">
        <v>97</v>
      </c>
      <c r="E95" s="19" t="s">
        <v>97</v>
      </c>
      <c r="F95" s="20">
        <v>2</v>
      </c>
      <c r="G95" s="21">
        <v>55700</v>
      </c>
      <c r="H95" s="22">
        <f t="shared" si="6"/>
        <v>74700</v>
      </c>
      <c r="I95" s="23">
        <v>11250</v>
      </c>
      <c r="J95" s="23">
        <f t="shared" si="7"/>
        <v>11250</v>
      </c>
      <c r="K95" s="23">
        <v>12700</v>
      </c>
      <c r="L95" s="23">
        <f>K95</f>
        <v>12700</v>
      </c>
      <c r="M95" s="23">
        <v>13400</v>
      </c>
      <c r="N95" s="23">
        <f>M95</f>
        <v>13400</v>
      </c>
      <c r="O95" s="23"/>
      <c r="P95" s="23"/>
      <c r="Q95" s="24"/>
      <c r="R95" s="25"/>
      <c r="S95" s="26">
        <f>H95-G95</f>
        <v>19000</v>
      </c>
      <c r="T95" s="27">
        <v>48000</v>
      </c>
      <c r="U95" s="28">
        <v>7100</v>
      </c>
      <c r="V95" s="28">
        <f t="shared" si="5"/>
        <v>7100</v>
      </c>
      <c r="W95" s="29">
        <f t="shared" si="8"/>
        <v>26700</v>
      </c>
      <c r="X95" s="30">
        <f t="shared" si="9"/>
        <v>8300</v>
      </c>
      <c r="Y95" s="31">
        <f t="shared" si="10"/>
        <v>4150</v>
      </c>
      <c r="Z95" s="31">
        <f t="shared" si="10"/>
        <v>4150</v>
      </c>
    </row>
    <row r="96" spans="1:26" ht="29.25" customHeight="1" x14ac:dyDescent="0.2">
      <c r="A96" s="188"/>
      <c r="B96" s="198"/>
      <c r="C96" s="18" t="s">
        <v>96</v>
      </c>
      <c r="D96" s="19" t="s">
        <v>97</v>
      </c>
      <c r="E96" s="19" t="s">
        <v>97</v>
      </c>
      <c r="F96" s="20">
        <v>3</v>
      </c>
      <c r="G96" s="21">
        <v>38900</v>
      </c>
      <c r="H96" s="22">
        <f t="shared" si="6"/>
        <v>52200</v>
      </c>
      <c r="I96" s="23">
        <v>12700</v>
      </c>
      <c r="J96" s="23">
        <f t="shared" si="7"/>
        <v>12700</v>
      </c>
      <c r="K96" s="23">
        <v>13400</v>
      </c>
      <c r="L96" s="23">
        <f>K96</f>
        <v>13400</v>
      </c>
      <c r="M96" s="23"/>
      <c r="N96" s="23"/>
      <c r="O96" s="23"/>
      <c r="P96" s="23"/>
      <c r="Q96" s="24"/>
      <c r="R96" s="25"/>
      <c r="S96" s="26">
        <f>H96-G96</f>
        <v>13300</v>
      </c>
      <c r="T96" s="27">
        <v>33800</v>
      </c>
      <c r="U96" s="28">
        <v>8300</v>
      </c>
      <c r="V96" s="28">
        <f t="shared" si="5"/>
        <v>8300</v>
      </c>
      <c r="W96" s="29">
        <f t="shared" si="8"/>
        <v>18400</v>
      </c>
      <c r="X96" s="30">
        <f t="shared" si="9"/>
        <v>8800</v>
      </c>
      <c r="Y96" s="31">
        <f t="shared" si="10"/>
        <v>4400</v>
      </c>
      <c r="Z96" s="31">
        <f t="shared" si="10"/>
        <v>4400</v>
      </c>
    </row>
    <row r="97" spans="1:26" ht="29.25" customHeight="1" x14ac:dyDescent="0.2">
      <c r="A97" s="188"/>
      <c r="B97" s="198"/>
      <c r="C97" s="18" t="s">
        <v>96</v>
      </c>
      <c r="D97" s="19" t="s">
        <v>97</v>
      </c>
      <c r="E97" s="19" t="s">
        <v>97</v>
      </c>
      <c r="F97" s="20">
        <v>4</v>
      </c>
      <c r="G97" s="21">
        <v>20000</v>
      </c>
      <c r="H97" s="22">
        <f t="shared" si="6"/>
        <v>26800</v>
      </c>
      <c r="I97" s="23">
        <v>13400</v>
      </c>
      <c r="J97" s="23">
        <f t="shared" si="7"/>
        <v>13400</v>
      </c>
      <c r="K97" s="23"/>
      <c r="L97" s="23"/>
      <c r="M97" s="23"/>
      <c r="N97" s="23"/>
      <c r="O97" s="23"/>
      <c r="P97" s="23"/>
      <c r="Q97" s="24"/>
      <c r="R97" s="25"/>
      <c r="S97" s="26"/>
      <c r="T97" s="27">
        <v>17200</v>
      </c>
      <c r="U97" s="28">
        <v>8600</v>
      </c>
      <c r="V97" s="28">
        <f t="shared" si="5"/>
        <v>8600</v>
      </c>
      <c r="W97" s="29">
        <f t="shared" si="8"/>
        <v>9600</v>
      </c>
      <c r="X97" s="30">
        <f t="shared" si="9"/>
        <v>9600</v>
      </c>
      <c r="Y97" s="31">
        <f t="shared" si="10"/>
        <v>4800</v>
      </c>
      <c r="Z97" s="31">
        <f t="shared" si="10"/>
        <v>4800</v>
      </c>
    </row>
    <row r="98" spans="1:26" ht="29.25" hidden="1" customHeight="1" x14ac:dyDescent="0.2">
      <c r="A98" s="188"/>
      <c r="B98" s="198"/>
      <c r="C98" s="41" t="s">
        <v>98</v>
      </c>
      <c r="D98" s="42" t="s">
        <v>99</v>
      </c>
      <c r="E98" s="42"/>
      <c r="F98" s="43">
        <v>1</v>
      </c>
      <c r="G98" s="44">
        <v>68300</v>
      </c>
      <c r="H98" s="45">
        <f t="shared" si="6"/>
        <v>79700</v>
      </c>
      <c r="I98" s="46">
        <v>8950</v>
      </c>
      <c r="J98" s="46">
        <v>8950</v>
      </c>
      <c r="K98" s="46">
        <v>9300</v>
      </c>
      <c r="L98" s="46">
        <v>9300</v>
      </c>
      <c r="M98" s="46">
        <v>10500</v>
      </c>
      <c r="N98" s="46">
        <v>10500</v>
      </c>
      <c r="O98" s="46">
        <v>11100</v>
      </c>
      <c r="P98" s="46">
        <v>11100</v>
      </c>
      <c r="Q98" s="24">
        <v>40100</v>
      </c>
      <c r="R98" s="25">
        <f>H98-Q98</f>
        <v>39600</v>
      </c>
      <c r="S98" s="26">
        <f>H98-G98</f>
        <v>11400</v>
      </c>
      <c r="T98" s="27">
        <v>59400</v>
      </c>
      <c r="U98" s="28">
        <v>5600</v>
      </c>
      <c r="V98" s="28">
        <f t="shared" si="5"/>
        <v>5600</v>
      </c>
      <c r="W98" s="29">
        <f t="shared" si="8"/>
        <v>20300</v>
      </c>
      <c r="X98" s="30">
        <f t="shared" si="9"/>
        <v>6700</v>
      </c>
      <c r="Y98" s="31">
        <f t="shared" si="10"/>
        <v>3350</v>
      </c>
      <c r="Z98" s="31">
        <f t="shared" si="10"/>
        <v>3350</v>
      </c>
    </row>
    <row r="99" spans="1:26" ht="29.25" hidden="1" customHeight="1" x14ac:dyDescent="0.2">
      <c r="A99" s="188"/>
      <c r="B99" s="198"/>
      <c r="C99" s="41" t="s">
        <v>98</v>
      </c>
      <c r="D99" s="42" t="s">
        <v>99</v>
      </c>
      <c r="E99" s="42"/>
      <c r="F99" s="43">
        <v>2</v>
      </c>
      <c r="G99" s="44">
        <v>55700</v>
      </c>
      <c r="H99" s="45">
        <f t="shared" si="6"/>
        <v>61800</v>
      </c>
      <c r="I99" s="46">
        <v>9300</v>
      </c>
      <c r="J99" s="46">
        <v>9300</v>
      </c>
      <c r="K99" s="46">
        <v>10500</v>
      </c>
      <c r="L99" s="46">
        <v>10500</v>
      </c>
      <c r="M99" s="46">
        <v>11100</v>
      </c>
      <c r="N99" s="46">
        <v>11100</v>
      </c>
      <c r="O99" s="46"/>
      <c r="P99" s="46"/>
      <c r="Q99" s="24"/>
      <c r="R99" s="25"/>
      <c r="S99" s="26">
        <f>H99-G99</f>
        <v>6100</v>
      </c>
      <c r="T99" s="27">
        <v>48200</v>
      </c>
      <c r="U99" s="28">
        <v>7100</v>
      </c>
      <c r="V99" s="28">
        <f t="shared" si="5"/>
        <v>7100</v>
      </c>
      <c r="W99" s="29">
        <f t="shared" si="8"/>
        <v>13600</v>
      </c>
      <c r="X99" s="30">
        <f t="shared" si="9"/>
        <v>4400</v>
      </c>
      <c r="Y99" s="31">
        <f t="shared" si="10"/>
        <v>2200</v>
      </c>
      <c r="Z99" s="31">
        <f t="shared" si="10"/>
        <v>2200</v>
      </c>
    </row>
    <row r="100" spans="1:26" ht="29.25" hidden="1" customHeight="1" x14ac:dyDescent="0.2">
      <c r="A100" s="188"/>
      <c r="B100" s="198"/>
      <c r="C100" s="41" t="s">
        <v>98</v>
      </c>
      <c r="D100" s="42" t="s">
        <v>99</v>
      </c>
      <c r="E100" s="42"/>
      <c r="F100" s="43">
        <v>3</v>
      </c>
      <c r="G100" s="44">
        <v>38900</v>
      </c>
      <c r="H100" s="45">
        <f t="shared" si="6"/>
        <v>43200</v>
      </c>
      <c r="I100" s="46">
        <v>10500</v>
      </c>
      <c r="J100" s="46">
        <v>10500</v>
      </c>
      <c r="K100" s="46">
        <v>11100</v>
      </c>
      <c r="L100" s="46">
        <v>11100</v>
      </c>
      <c r="M100" s="46"/>
      <c r="N100" s="46"/>
      <c r="O100" s="46"/>
      <c r="P100" s="46"/>
      <c r="Q100" s="24"/>
      <c r="R100" s="25"/>
      <c r="S100" s="26"/>
      <c r="T100" s="27">
        <v>34000</v>
      </c>
      <c r="U100" s="28">
        <v>8300</v>
      </c>
      <c r="V100" s="28">
        <f t="shared" si="5"/>
        <v>8300</v>
      </c>
      <c r="W100" s="29">
        <f t="shared" si="8"/>
        <v>9200</v>
      </c>
      <c r="X100" s="30">
        <f t="shared" si="9"/>
        <v>4400</v>
      </c>
      <c r="Y100" s="31">
        <f t="shared" si="10"/>
        <v>2200</v>
      </c>
      <c r="Z100" s="31">
        <f t="shared" si="10"/>
        <v>2200</v>
      </c>
    </row>
    <row r="101" spans="1:26" ht="29.25" hidden="1" customHeight="1" x14ac:dyDescent="0.2">
      <c r="A101" s="188"/>
      <c r="B101" s="198"/>
      <c r="C101" s="41" t="s">
        <v>98</v>
      </c>
      <c r="D101" s="42" t="s">
        <v>99</v>
      </c>
      <c r="E101" s="42"/>
      <c r="F101" s="43">
        <v>4</v>
      </c>
      <c r="G101" s="44">
        <v>20000</v>
      </c>
      <c r="H101" s="45">
        <f t="shared" si="6"/>
        <v>22200</v>
      </c>
      <c r="I101" s="46">
        <v>11100</v>
      </c>
      <c r="J101" s="46">
        <v>11100</v>
      </c>
      <c r="K101" s="46"/>
      <c r="L101" s="46"/>
      <c r="M101" s="46"/>
      <c r="N101" s="46"/>
      <c r="O101" s="46"/>
      <c r="P101" s="46"/>
      <c r="Q101" s="24"/>
      <c r="R101" s="25"/>
      <c r="S101" s="26"/>
      <c r="T101" s="27">
        <v>17400</v>
      </c>
      <c r="U101" s="28">
        <v>8700</v>
      </c>
      <c r="V101" s="28">
        <f t="shared" si="5"/>
        <v>8700</v>
      </c>
      <c r="W101" s="29">
        <f t="shared" si="8"/>
        <v>4800</v>
      </c>
      <c r="X101" s="30">
        <f t="shared" si="9"/>
        <v>4800</v>
      </c>
      <c r="Y101" s="31">
        <f t="shared" si="10"/>
        <v>2400</v>
      </c>
      <c r="Z101" s="31">
        <f t="shared" si="10"/>
        <v>2400</v>
      </c>
    </row>
    <row r="102" spans="1:26" ht="21" customHeight="1" x14ac:dyDescent="0.2">
      <c r="A102" s="188"/>
      <c r="B102" s="198"/>
      <c r="C102" s="18" t="s">
        <v>100</v>
      </c>
      <c r="D102" s="19" t="s">
        <v>101</v>
      </c>
      <c r="E102" s="19" t="s">
        <v>101</v>
      </c>
      <c r="F102" s="20">
        <v>1</v>
      </c>
      <c r="G102" s="21">
        <v>68300</v>
      </c>
      <c r="H102" s="22">
        <f t="shared" si="6"/>
        <v>94400</v>
      </c>
      <c r="I102" s="23">
        <v>9850</v>
      </c>
      <c r="J102" s="23">
        <f t="shared" ref="J102:J124" si="11">I102</f>
        <v>9850</v>
      </c>
      <c r="K102" s="23">
        <v>11250</v>
      </c>
      <c r="L102" s="23">
        <f>K102</f>
        <v>11250</v>
      </c>
      <c r="M102" s="23">
        <v>12700</v>
      </c>
      <c r="N102" s="23">
        <f>M102</f>
        <v>12700</v>
      </c>
      <c r="O102" s="23">
        <v>13400</v>
      </c>
      <c r="P102" s="23">
        <f>O102</f>
        <v>13400</v>
      </c>
      <c r="Q102" s="24">
        <v>42200</v>
      </c>
      <c r="R102" s="25">
        <f>H102-Q102</f>
        <v>52200</v>
      </c>
      <c r="S102" s="26">
        <f>H102-G102</f>
        <v>26100</v>
      </c>
      <c r="T102" s="27">
        <v>61400</v>
      </c>
      <c r="U102" s="28">
        <v>5700</v>
      </c>
      <c r="V102" s="28">
        <f t="shared" si="5"/>
        <v>5700</v>
      </c>
      <c r="W102" s="29">
        <f t="shared" si="8"/>
        <v>33000</v>
      </c>
      <c r="X102" s="30">
        <f t="shared" si="9"/>
        <v>8300</v>
      </c>
      <c r="Y102" s="31">
        <f t="shared" si="10"/>
        <v>4150</v>
      </c>
      <c r="Z102" s="31">
        <f t="shared" si="10"/>
        <v>4150</v>
      </c>
    </row>
    <row r="103" spans="1:26" ht="24" customHeight="1" x14ac:dyDescent="0.2">
      <c r="A103" s="188"/>
      <c r="B103" s="198"/>
      <c r="C103" s="18" t="s">
        <v>100</v>
      </c>
      <c r="D103" s="19" t="s">
        <v>101</v>
      </c>
      <c r="E103" s="19" t="s">
        <v>101</v>
      </c>
      <c r="F103" s="20">
        <v>2</v>
      </c>
      <c r="G103" s="21">
        <v>55700</v>
      </c>
      <c r="H103" s="22">
        <f t="shared" si="6"/>
        <v>74700</v>
      </c>
      <c r="I103" s="23">
        <v>11250</v>
      </c>
      <c r="J103" s="23">
        <f t="shared" si="11"/>
        <v>11250</v>
      </c>
      <c r="K103" s="23">
        <v>12700</v>
      </c>
      <c r="L103" s="23">
        <f>K103</f>
        <v>12700</v>
      </c>
      <c r="M103" s="23">
        <v>13400</v>
      </c>
      <c r="N103" s="23">
        <f>M103</f>
        <v>13400</v>
      </c>
      <c r="O103" s="23"/>
      <c r="P103" s="23"/>
      <c r="Q103" s="24"/>
      <c r="R103" s="25"/>
      <c r="S103" s="26">
        <f>H103-G103</f>
        <v>19000</v>
      </c>
      <c r="T103" s="27">
        <v>50000</v>
      </c>
      <c r="U103" s="28">
        <v>7600</v>
      </c>
      <c r="V103" s="28">
        <f t="shared" si="5"/>
        <v>7600</v>
      </c>
      <c r="W103" s="29">
        <f t="shared" si="8"/>
        <v>24700</v>
      </c>
      <c r="X103" s="30">
        <f t="shared" si="9"/>
        <v>7300</v>
      </c>
      <c r="Y103" s="31">
        <f t="shared" si="10"/>
        <v>3650</v>
      </c>
      <c r="Z103" s="31">
        <f t="shared" si="10"/>
        <v>3650</v>
      </c>
    </row>
    <row r="104" spans="1:26" ht="21" customHeight="1" x14ac:dyDescent="0.2">
      <c r="A104" s="188"/>
      <c r="B104" s="198"/>
      <c r="C104" s="18" t="s">
        <v>100</v>
      </c>
      <c r="D104" s="19" t="s">
        <v>101</v>
      </c>
      <c r="E104" s="19" t="s">
        <v>101</v>
      </c>
      <c r="F104" s="20">
        <v>3</v>
      </c>
      <c r="G104" s="21">
        <v>38900</v>
      </c>
      <c r="H104" s="22">
        <f t="shared" si="6"/>
        <v>52200</v>
      </c>
      <c r="I104" s="23">
        <v>12700</v>
      </c>
      <c r="J104" s="23">
        <f t="shared" si="11"/>
        <v>12700</v>
      </c>
      <c r="K104" s="23">
        <v>13400</v>
      </c>
      <c r="L104" s="23">
        <f>K104</f>
        <v>13400</v>
      </c>
      <c r="M104" s="23"/>
      <c r="N104" s="23"/>
      <c r="O104" s="23"/>
      <c r="P104" s="23"/>
      <c r="Q104" s="24"/>
      <c r="R104" s="25"/>
      <c r="S104" s="26">
        <f>H104-G104</f>
        <v>13300</v>
      </c>
      <c r="T104" s="27">
        <v>34800</v>
      </c>
      <c r="U104" s="28">
        <v>8600</v>
      </c>
      <c r="V104" s="28">
        <f t="shared" si="5"/>
        <v>8600</v>
      </c>
      <c r="W104" s="29">
        <f t="shared" si="8"/>
        <v>17400</v>
      </c>
      <c r="X104" s="30">
        <f t="shared" si="9"/>
        <v>8200</v>
      </c>
      <c r="Y104" s="31">
        <f t="shared" si="10"/>
        <v>4100</v>
      </c>
      <c r="Z104" s="31">
        <f t="shared" si="10"/>
        <v>4100</v>
      </c>
    </row>
    <row r="105" spans="1:26" ht="25.5" customHeight="1" x14ac:dyDescent="0.2">
      <c r="A105" s="197"/>
      <c r="B105" s="199"/>
      <c r="C105" s="18" t="s">
        <v>100</v>
      </c>
      <c r="D105" s="19" t="s">
        <v>101</v>
      </c>
      <c r="E105" s="19" t="s">
        <v>101</v>
      </c>
      <c r="F105" s="20">
        <v>4</v>
      </c>
      <c r="G105" s="21">
        <v>20000</v>
      </c>
      <c r="H105" s="22">
        <f t="shared" si="6"/>
        <v>26800</v>
      </c>
      <c r="I105" s="23">
        <v>13400</v>
      </c>
      <c r="J105" s="23">
        <f t="shared" si="11"/>
        <v>13400</v>
      </c>
      <c r="K105" s="23"/>
      <c r="L105" s="23"/>
      <c r="M105" s="23"/>
      <c r="N105" s="23"/>
      <c r="O105" s="23"/>
      <c r="P105" s="23"/>
      <c r="Q105" s="24"/>
      <c r="R105" s="25"/>
      <c r="S105" s="26"/>
      <c r="T105" s="27">
        <v>17600</v>
      </c>
      <c r="U105" s="28">
        <v>8800</v>
      </c>
      <c r="V105" s="28">
        <f t="shared" si="5"/>
        <v>8800</v>
      </c>
      <c r="W105" s="29">
        <f t="shared" si="8"/>
        <v>9200</v>
      </c>
      <c r="X105" s="30">
        <f t="shared" si="9"/>
        <v>9200</v>
      </c>
      <c r="Y105" s="31">
        <f t="shared" si="10"/>
        <v>4600</v>
      </c>
      <c r="Z105" s="31">
        <f t="shared" si="10"/>
        <v>4600</v>
      </c>
    </row>
    <row r="106" spans="1:26" ht="48.75" customHeight="1" x14ac:dyDescent="0.2">
      <c r="A106" s="200" t="s">
        <v>102</v>
      </c>
      <c r="B106" s="202" t="s">
        <v>103</v>
      </c>
      <c r="C106" s="18" t="s">
        <v>104</v>
      </c>
      <c r="D106" s="19" t="s">
        <v>105</v>
      </c>
      <c r="E106" s="19" t="s">
        <v>106</v>
      </c>
      <c r="F106" s="20">
        <v>1</v>
      </c>
      <c r="G106" s="21">
        <v>68300</v>
      </c>
      <c r="H106" s="22">
        <f t="shared" si="6"/>
        <v>94400</v>
      </c>
      <c r="I106" s="23">
        <v>9850</v>
      </c>
      <c r="J106" s="23">
        <f t="shared" si="11"/>
        <v>9850</v>
      </c>
      <c r="K106" s="23">
        <v>11250</v>
      </c>
      <c r="L106" s="23">
        <f>K106</f>
        <v>11250</v>
      </c>
      <c r="M106" s="23">
        <v>12700</v>
      </c>
      <c r="N106" s="23">
        <f>M106</f>
        <v>12700</v>
      </c>
      <c r="O106" s="23">
        <v>13400</v>
      </c>
      <c r="P106" s="23">
        <f>O106</f>
        <v>13400</v>
      </c>
      <c r="Q106" s="24"/>
      <c r="R106" s="25"/>
      <c r="S106" s="26">
        <f>H106-G106</f>
        <v>26100</v>
      </c>
      <c r="T106" s="27">
        <v>61400</v>
      </c>
      <c r="U106" s="28">
        <v>5700</v>
      </c>
      <c r="V106" s="28">
        <f t="shared" si="5"/>
        <v>5700</v>
      </c>
      <c r="W106" s="29">
        <f t="shared" si="8"/>
        <v>33000</v>
      </c>
      <c r="X106" s="30">
        <f t="shared" si="9"/>
        <v>8300</v>
      </c>
      <c r="Y106" s="31">
        <f t="shared" si="10"/>
        <v>4150</v>
      </c>
      <c r="Z106" s="31">
        <f t="shared" si="10"/>
        <v>4150</v>
      </c>
    </row>
    <row r="107" spans="1:26" ht="48.75" customHeight="1" x14ac:dyDescent="0.2">
      <c r="A107" s="201"/>
      <c r="B107" s="203"/>
      <c r="C107" s="18" t="s">
        <v>104</v>
      </c>
      <c r="D107" s="19" t="s">
        <v>106</v>
      </c>
      <c r="E107" s="19" t="s">
        <v>106</v>
      </c>
      <c r="F107" s="20">
        <v>2</v>
      </c>
      <c r="G107" s="21">
        <v>55700</v>
      </c>
      <c r="H107" s="22">
        <f t="shared" si="6"/>
        <v>74700</v>
      </c>
      <c r="I107" s="23">
        <v>11250</v>
      </c>
      <c r="J107" s="23">
        <f t="shared" si="11"/>
        <v>11250</v>
      </c>
      <c r="K107" s="23">
        <v>12700</v>
      </c>
      <c r="L107" s="23">
        <f>K107</f>
        <v>12700</v>
      </c>
      <c r="M107" s="23">
        <v>13400</v>
      </c>
      <c r="N107" s="23">
        <f>M107</f>
        <v>13400</v>
      </c>
      <c r="O107" s="23"/>
      <c r="P107" s="23"/>
      <c r="Q107" s="24"/>
      <c r="R107" s="25"/>
      <c r="S107" s="26">
        <f>H107-G107</f>
        <v>19000</v>
      </c>
      <c r="T107" s="27">
        <v>50000</v>
      </c>
      <c r="U107" s="28">
        <v>7600</v>
      </c>
      <c r="V107" s="28">
        <f t="shared" si="5"/>
        <v>7600</v>
      </c>
      <c r="W107" s="29">
        <f t="shared" si="8"/>
        <v>24700</v>
      </c>
      <c r="X107" s="30">
        <f t="shared" si="9"/>
        <v>7300</v>
      </c>
      <c r="Y107" s="31">
        <f t="shared" si="10"/>
        <v>3650</v>
      </c>
      <c r="Z107" s="31">
        <f t="shared" si="10"/>
        <v>3650</v>
      </c>
    </row>
    <row r="108" spans="1:26" ht="54.75" customHeight="1" x14ac:dyDescent="0.2">
      <c r="A108" s="201"/>
      <c r="B108" s="203"/>
      <c r="C108" s="18" t="s">
        <v>104</v>
      </c>
      <c r="D108" s="19" t="s">
        <v>106</v>
      </c>
      <c r="E108" s="19" t="s">
        <v>106</v>
      </c>
      <c r="F108" s="20">
        <v>3</v>
      </c>
      <c r="G108" s="21">
        <v>38900</v>
      </c>
      <c r="H108" s="22">
        <f t="shared" si="6"/>
        <v>52200</v>
      </c>
      <c r="I108" s="23">
        <v>12700</v>
      </c>
      <c r="J108" s="23">
        <f t="shared" si="11"/>
        <v>12700</v>
      </c>
      <c r="K108" s="23">
        <v>13400</v>
      </c>
      <c r="L108" s="23">
        <f>K108</f>
        <v>13400</v>
      </c>
      <c r="M108" s="23"/>
      <c r="N108" s="23"/>
      <c r="O108" s="23"/>
      <c r="P108" s="23"/>
      <c r="Q108" s="24">
        <v>42200</v>
      </c>
      <c r="R108" s="25">
        <f>H108-Q108</f>
        <v>10000</v>
      </c>
      <c r="S108" s="26">
        <f>H108-G108</f>
        <v>13300</v>
      </c>
      <c r="T108" s="27">
        <v>34800</v>
      </c>
      <c r="U108" s="28">
        <v>8600</v>
      </c>
      <c r="V108" s="28">
        <f t="shared" si="5"/>
        <v>8600</v>
      </c>
      <c r="W108" s="29">
        <f t="shared" si="8"/>
        <v>17400</v>
      </c>
      <c r="X108" s="30">
        <f t="shared" si="9"/>
        <v>8200</v>
      </c>
      <c r="Y108" s="31">
        <f t="shared" si="10"/>
        <v>4100</v>
      </c>
      <c r="Z108" s="31">
        <f t="shared" si="10"/>
        <v>4100</v>
      </c>
    </row>
    <row r="109" spans="1:26" ht="49.5" customHeight="1" x14ac:dyDescent="0.2">
      <c r="A109" s="201"/>
      <c r="B109" s="203"/>
      <c r="C109" s="36" t="s">
        <v>104</v>
      </c>
      <c r="D109" s="19" t="s">
        <v>106</v>
      </c>
      <c r="E109" s="19" t="s">
        <v>106</v>
      </c>
      <c r="F109" s="20">
        <v>4</v>
      </c>
      <c r="G109" s="21">
        <v>20000</v>
      </c>
      <c r="H109" s="22">
        <f t="shared" si="6"/>
        <v>26800</v>
      </c>
      <c r="I109" s="23">
        <v>13400</v>
      </c>
      <c r="J109" s="23">
        <f t="shared" si="11"/>
        <v>13400</v>
      </c>
      <c r="K109" s="23"/>
      <c r="L109" s="23"/>
      <c r="M109" s="23"/>
      <c r="N109" s="23"/>
      <c r="O109" s="23"/>
      <c r="P109" s="23"/>
      <c r="Q109" s="24"/>
      <c r="R109" s="25"/>
      <c r="S109" s="26"/>
      <c r="T109" s="27">
        <v>17600</v>
      </c>
      <c r="U109" s="28">
        <v>8800</v>
      </c>
      <c r="V109" s="28">
        <f t="shared" si="5"/>
        <v>8800</v>
      </c>
      <c r="W109" s="29">
        <f t="shared" si="8"/>
        <v>9200</v>
      </c>
      <c r="X109" s="30">
        <f t="shared" si="9"/>
        <v>9200</v>
      </c>
      <c r="Y109" s="31">
        <f t="shared" si="10"/>
        <v>4600</v>
      </c>
      <c r="Z109" s="31">
        <f t="shared" si="10"/>
        <v>4600</v>
      </c>
    </row>
    <row r="110" spans="1:26" ht="37.5" customHeight="1" x14ac:dyDescent="0.2">
      <c r="A110" s="187" t="s">
        <v>107</v>
      </c>
      <c r="B110" s="204" t="s">
        <v>108</v>
      </c>
      <c r="C110" s="37" t="s">
        <v>109</v>
      </c>
      <c r="D110" s="19" t="s">
        <v>110</v>
      </c>
      <c r="E110" s="19" t="s">
        <v>111</v>
      </c>
      <c r="F110" s="20">
        <v>1</v>
      </c>
      <c r="G110" s="21">
        <v>68300</v>
      </c>
      <c r="H110" s="22">
        <f t="shared" si="6"/>
        <v>94400</v>
      </c>
      <c r="I110" s="23">
        <v>9850</v>
      </c>
      <c r="J110" s="23">
        <f t="shared" si="11"/>
        <v>9850</v>
      </c>
      <c r="K110" s="23">
        <v>11250</v>
      </c>
      <c r="L110" s="23">
        <f>K110</f>
        <v>11250</v>
      </c>
      <c r="M110" s="23">
        <v>12700</v>
      </c>
      <c r="N110" s="23">
        <f>M110</f>
        <v>12700</v>
      </c>
      <c r="O110" s="23">
        <v>13400</v>
      </c>
      <c r="P110" s="23">
        <f>O110</f>
        <v>13400</v>
      </c>
      <c r="Q110" s="24">
        <v>42200</v>
      </c>
      <c r="R110" s="25">
        <f>H110-Q110</f>
        <v>52200</v>
      </c>
      <c r="S110" s="26">
        <f>H110-G110</f>
        <v>26100</v>
      </c>
      <c r="T110" s="27">
        <v>61400</v>
      </c>
      <c r="U110" s="28">
        <v>5700</v>
      </c>
      <c r="V110" s="28">
        <f t="shared" si="5"/>
        <v>5700</v>
      </c>
      <c r="W110" s="29">
        <f t="shared" si="8"/>
        <v>33000</v>
      </c>
      <c r="X110" s="30">
        <f t="shared" si="9"/>
        <v>8300</v>
      </c>
      <c r="Y110" s="31">
        <f t="shared" si="10"/>
        <v>4150</v>
      </c>
      <c r="Z110" s="31">
        <f t="shared" si="10"/>
        <v>4150</v>
      </c>
    </row>
    <row r="111" spans="1:26" s="48" customFormat="1" ht="38.25" customHeight="1" x14ac:dyDescent="0.2">
      <c r="A111" s="188"/>
      <c r="B111" s="198"/>
      <c r="C111" s="18" t="s">
        <v>109</v>
      </c>
      <c r="D111" s="19" t="s">
        <v>110</v>
      </c>
      <c r="E111" s="19" t="s">
        <v>111</v>
      </c>
      <c r="F111" s="20">
        <v>2</v>
      </c>
      <c r="G111" s="21">
        <v>55700</v>
      </c>
      <c r="H111" s="22">
        <f t="shared" si="6"/>
        <v>74700</v>
      </c>
      <c r="I111" s="23">
        <v>11250</v>
      </c>
      <c r="J111" s="23">
        <f t="shared" si="11"/>
        <v>11250</v>
      </c>
      <c r="K111" s="23">
        <v>12700</v>
      </c>
      <c r="L111" s="23">
        <f>K111</f>
        <v>12700</v>
      </c>
      <c r="M111" s="23">
        <v>13400</v>
      </c>
      <c r="N111" s="23">
        <f>M111</f>
        <v>13400</v>
      </c>
      <c r="O111" s="23"/>
      <c r="P111" s="23"/>
      <c r="Q111" s="24"/>
      <c r="R111" s="47"/>
      <c r="S111" s="26">
        <f>H111-G111</f>
        <v>19000</v>
      </c>
      <c r="T111" s="27">
        <v>50000</v>
      </c>
      <c r="U111" s="28">
        <v>7600</v>
      </c>
      <c r="V111" s="28">
        <f t="shared" si="5"/>
        <v>7600</v>
      </c>
      <c r="W111" s="29">
        <f t="shared" si="8"/>
        <v>24700</v>
      </c>
      <c r="X111" s="30">
        <f t="shared" si="9"/>
        <v>7300</v>
      </c>
      <c r="Y111" s="31">
        <f t="shared" si="10"/>
        <v>3650</v>
      </c>
      <c r="Z111" s="31">
        <f t="shared" si="10"/>
        <v>3650</v>
      </c>
    </row>
    <row r="112" spans="1:26" s="48" customFormat="1" ht="35.25" customHeight="1" x14ac:dyDescent="0.2">
      <c r="A112" s="188"/>
      <c r="B112" s="198"/>
      <c r="C112" s="18" t="s">
        <v>109</v>
      </c>
      <c r="D112" s="19" t="s">
        <v>110</v>
      </c>
      <c r="E112" s="19" t="s">
        <v>111</v>
      </c>
      <c r="F112" s="20">
        <v>3</v>
      </c>
      <c r="G112" s="21">
        <v>38900</v>
      </c>
      <c r="H112" s="22">
        <f t="shared" si="6"/>
        <v>52200</v>
      </c>
      <c r="I112" s="23">
        <v>12700</v>
      </c>
      <c r="J112" s="23">
        <f t="shared" si="11"/>
        <v>12700</v>
      </c>
      <c r="K112" s="23">
        <v>13400</v>
      </c>
      <c r="L112" s="23">
        <f>K112</f>
        <v>13400</v>
      </c>
      <c r="M112" s="23"/>
      <c r="N112" s="23"/>
      <c r="O112" s="23"/>
      <c r="P112" s="23"/>
      <c r="Q112" s="24"/>
      <c r="R112" s="47"/>
      <c r="S112" s="26">
        <f>H112-G112</f>
        <v>13300</v>
      </c>
      <c r="T112" s="27">
        <v>34800</v>
      </c>
      <c r="U112" s="28">
        <v>8600</v>
      </c>
      <c r="V112" s="28">
        <f t="shared" si="5"/>
        <v>8600</v>
      </c>
      <c r="W112" s="29">
        <f t="shared" si="8"/>
        <v>17400</v>
      </c>
      <c r="X112" s="30">
        <f t="shared" si="9"/>
        <v>8200</v>
      </c>
      <c r="Y112" s="31">
        <f t="shared" si="10"/>
        <v>4100</v>
      </c>
      <c r="Z112" s="31">
        <f t="shared" si="10"/>
        <v>4100</v>
      </c>
    </row>
    <row r="113" spans="1:26" s="48" customFormat="1" ht="39" customHeight="1" x14ac:dyDescent="0.2">
      <c r="A113" s="200"/>
      <c r="B113" s="202"/>
      <c r="C113" s="18" t="s">
        <v>109</v>
      </c>
      <c r="D113" s="19" t="s">
        <v>110</v>
      </c>
      <c r="E113" s="19" t="s">
        <v>111</v>
      </c>
      <c r="F113" s="20">
        <v>4</v>
      </c>
      <c r="G113" s="21">
        <v>20000</v>
      </c>
      <c r="H113" s="22">
        <f t="shared" si="6"/>
        <v>26800</v>
      </c>
      <c r="I113" s="23">
        <v>13400</v>
      </c>
      <c r="J113" s="23">
        <f t="shared" si="11"/>
        <v>13400</v>
      </c>
      <c r="K113" s="23"/>
      <c r="L113" s="23"/>
      <c r="M113" s="23"/>
      <c r="N113" s="23"/>
      <c r="O113" s="23"/>
      <c r="P113" s="23"/>
      <c r="Q113" s="24"/>
      <c r="R113" s="47"/>
      <c r="S113" s="26"/>
      <c r="T113" s="27"/>
      <c r="U113" s="28"/>
      <c r="V113" s="28"/>
      <c r="W113" s="29"/>
      <c r="X113" s="30"/>
      <c r="Y113" s="31"/>
      <c r="Z113" s="31"/>
    </row>
    <row r="114" spans="1:26" s="48" customFormat="1" ht="46.5" customHeight="1" x14ac:dyDescent="0.2">
      <c r="A114" s="187" t="s">
        <v>112</v>
      </c>
      <c r="B114" s="189" t="s">
        <v>113</v>
      </c>
      <c r="C114" s="18" t="s">
        <v>114</v>
      </c>
      <c r="D114" s="19" t="s">
        <v>113</v>
      </c>
      <c r="E114" s="19" t="s">
        <v>113</v>
      </c>
      <c r="F114" s="20">
        <v>1</v>
      </c>
      <c r="G114" s="21">
        <v>68300</v>
      </c>
      <c r="H114" s="22">
        <f t="shared" si="6"/>
        <v>94400</v>
      </c>
      <c r="I114" s="23">
        <v>9850</v>
      </c>
      <c r="J114" s="23">
        <f t="shared" si="11"/>
        <v>9850</v>
      </c>
      <c r="K114" s="23">
        <v>11250</v>
      </c>
      <c r="L114" s="23">
        <f>K114</f>
        <v>11250</v>
      </c>
      <c r="M114" s="23">
        <v>12700</v>
      </c>
      <c r="N114" s="23">
        <f>M114</f>
        <v>12700</v>
      </c>
      <c r="O114" s="23">
        <v>13400</v>
      </c>
      <c r="P114" s="23">
        <f>O114</f>
        <v>13400</v>
      </c>
      <c r="Q114" s="24"/>
      <c r="R114" s="25"/>
      <c r="S114" s="26">
        <f>H114-G114</f>
        <v>26100</v>
      </c>
      <c r="T114" s="27">
        <v>62600</v>
      </c>
      <c r="U114" s="28">
        <v>5700</v>
      </c>
      <c r="V114" s="28">
        <f t="shared" si="5"/>
        <v>5700</v>
      </c>
      <c r="W114" s="29">
        <f t="shared" si="8"/>
        <v>31800</v>
      </c>
      <c r="X114" s="30">
        <f t="shared" si="9"/>
        <v>8300</v>
      </c>
      <c r="Y114" s="31">
        <f t="shared" si="10"/>
        <v>4150</v>
      </c>
      <c r="Z114" s="31">
        <f t="shared" si="10"/>
        <v>4150</v>
      </c>
    </row>
    <row r="115" spans="1:26" s="48" customFormat="1" ht="46.5" customHeight="1" x14ac:dyDescent="0.2">
      <c r="A115" s="188"/>
      <c r="B115" s="190"/>
      <c r="C115" s="18" t="s">
        <v>114</v>
      </c>
      <c r="D115" s="19" t="s">
        <v>113</v>
      </c>
      <c r="E115" s="19" t="s">
        <v>113</v>
      </c>
      <c r="F115" s="20">
        <v>2</v>
      </c>
      <c r="G115" s="21">
        <v>55700</v>
      </c>
      <c r="H115" s="22">
        <f t="shared" si="6"/>
        <v>74700</v>
      </c>
      <c r="I115" s="23">
        <v>11250</v>
      </c>
      <c r="J115" s="23">
        <f t="shared" si="11"/>
        <v>11250</v>
      </c>
      <c r="K115" s="23">
        <v>12700</v>
      </c>
      <c r="L115" s="23">
        <f>K115</f>
        <v>12700</v>
      </c>
      <c r="M115" s="23">
        <v>13400</v>
      </c>
      <c r="N115" s="23">
        <f>M115</f>
        <v>13400</v>
      </c>
      <c r="O115" s="23"/>
      <c r="P115" s="23"/>
      <c r="Q115" s="24"/>
      <c r="R115" s="25"/>
      <c r="S115" s="49"/>
      <c r="T115" s="27">
        <v>51200</v>
      </c>
      <c r="U115" s="28">
        <v>7900</v>
      </c>
      <c r="V115" s="28">
        <f t="shared" si="5"/>
        <v>7900</v>
      </c>
      <c r="W115" s="29">
        <f t="shared" si="8"/>
        <v>23500</v>
      </c>
      <c r="X115" s="30">
        <f t="shared" si="9"/>
        <v>6700</v>
      </c>
      <c r="Y115" s="31">
        <f t="shared" si="10"/>
        <v>3350</v>
      </c>
      <c r="Z115" s="31">
        <f t="shared" si="10"/>
        <v>3350</v>
      </c>
    </row>
    <row r="116" spans="1:26" s="48" customFormat="1" ht="46.5" customHeight="1" x14ac:dyDescent="0.2">
      <c r="A116" s="188"/>
      <c r="B116" s="190"/>
      <c r="C116" s="18" t="s">
        <v>114</v>
      </c>
      <c r="D116" s="19" t="s">
        <v>113</v>
      </c>
      <c r="E116" s="19" t="s">
        <v>113</v>
      </c>
      <c r="F116" s="20">
        <v>3</v>
      </c>
      <c r="G116" s="21">
        <v>38900</v>
      </c>
      <c r="H116" s="22">
        <f t="shared" si="6"/>
        <v>52200</v>
      </c>
      <c r="I116" s="23">
        <v>12700</v>
      </c>
      <c r="J116" s="23">
        <f t="shared" si="11"/>
        <v>12700</v>
      </c>
      <c r="K116" s="23">
        <v>13400</v>
      </c>
      <c r="L116" s="23">
        <f>K116</f>
        <v>13400</v>
      </c>
      <c r="M116" s="23"/>
      <c r="N116" s="23"/>
      <c r="O116" s="23"/>
      <c r="P116" s="23"/>
      <c r="Q116" s="24"/>
      <c r="R116" s="25"/>
      <c r="S116" s="49"/>
      <c r="T116" s="27">
        <v>35400</v>
      </c>
      <c r="U116" s="28">
        <v>8600</v>
      </c>
      <c r="V116" s="28">
        <f t="shared" si="5"/>
        <v>8600</v>
      </c>
      <c r="W116" s="29">
        <f t="shared" si="8"/>
        <v>16800</v>
      </c>
      <c r="X116" s="30">
        <f t="shared" si="9"/>
        <v>8200</v>
      </c>
      <c r="Y116" s="31">
        <f t="shared" si="10"/>
        <v>4100</v>
      </c>
      <c r="Z116" s="31">
        <f t="shared" si="10"/>
        <v>4100</v>
      </c>
    </row>
    <row r="117" spans="1:26" s="48" customFormat="1" ht="46.5" customHeight="1" x14ac:dyDescent="0.2">
      <c r="A117" s="188"/>
      <c r="B117" s="190"/>
      <c r="C117" s="50" t="s">
        <v>114</v>
      </c>
      <c r="D117" s="19" t="s">
        <v>113</v>
      </c>
      <c r="E117" s="19" t="s">
        <v>113</v>
      </c>
      <c r="F117" s="20">
        <v>4</v>
      </c>
      <c r="G117" s="21">
        <v>20000</v>
      </c>
      <c r="H117" s="22">
        <f t="shared" si="6"/>
        <v>26800</v>
      </c>
      <c r="I117" s="23">
        <v>13400</v>
      </c>
      <c r="J117" s="23">
        <f t="shared" si="11"/>
        <v>13400</v>
      </c>
      <c r="K117" s="23"/>
      <c r="L117" s="23"/>
      <c r="M117" s="23"/>
      <c r="N117" s="23"/>
      <c r="O117" s="23"/>
      <c r="P117" s="23"/>
      <c r="Q117" s="24"/>
      <c r="R117" s="25"/>
      <c r="S117" s="49"/>
      <c r="T117" s="27">
        <v>18200</v>
      </c>
      <c r="U117" s="28">
        <v>9100</v>
      </c>
      <c r="V117" s="28">
        <f t="shared" si="5"/>
        <v>9100</v>
      </c>
      <c r="W117" s="29">
        <f t="shared" si="8"/>
        <v>8600</v>
      </c>
      <c r="X117" s="30">
        <f t="shared" si="9"/>
        <v>8600</v>
      </c>
      <c r="Y117" s="31">
        <f t="shared" si="10"/>
        <v>4300</v>
      </c>
      <c r="Z117" s="31">
        <f t="shared" si="10"/>
        <v>4300</v>
      </c>
    </row>
    <row r="118" spans="1:26" s="48" customFormat="1" ht="46.5" customHeight="1" x14ac:dyDescent="0.2">
      <c r="A118" s="191" t="s">
        <v>115</v>
      </c>
      <c r="B118" s="194" t="s">
        <v>116</v>
      </c>
      <c r="C118" s="51" t="s">
        <v>117</v>
      </c>
      <c r="D118" s="52" t="s">
        <v>118</v>
      </c>
      <c r="E118" s="52" t="s">
        <v>119</v>
      </c>
      <c r="F118" s="53">
        <v>1</v>
      </c>
      <c r="G118" s="54"/>
      <c r="H118" s="22">
        <f t="shared" si="6"/>
        <v>94400</v>
      </c>
      <c r="I118" s="23">
        <v>9850</v>
      </c>
      <c r="J118" s="23">
        <f t="shared" si="11"/>
        <v>9850</v>
      </c>
      <c r="K118" s="23">
        <v>11250</v>
      </c>
      <c r="L118" s="23">
        <f>K118</f>
        <v>11250</v>
      </c>
      <c r="M118" s="23">
        <v>12700</v>
      </c>
      <c r="N118" s="23">
        <f>M118</f>
        <v>12700</v>
      </c>
      <c r="O118" s="23">
        <v>13400</v>
      </c>
      <c r="P118" s="23">
        <f>O118</f>
        <v>13400</v>
      </c>
      <c r="Q118" s="24"/>
      <c r="R118" s="25"/>
      <c r="S118" s="49"/>
      <c r="T118" s="27"/>
      <c r="U118" s="28"/>
      <c r="V118" s="28"/>
      <c r="W118" s="29"/>
      <c r="X118" s="30"/>
      <c r="Y118" s="31"/>
      <c r="Z118" s="31"/>
    </row>
    <row r="119" spans="1:26" s="48" customFormat="1" ht="46.5" customHeight="1" x14ac:dyDescent="0.2">
      <c r="A119" s="192"/>
      <c r="B119" s="195"/>
      <c r="C119" s="51" t="s">
        <v>117</v>
      </c>
      <c r="D119" s="52" t="s">
        <v>118</v>
      </c>
      <c r="E119" s="52" t="s">
        <v>119</v>
      </c>
      <c r="F119" s="55">
        <v>2</v>
      </c>
      <c r="G119" s="55"/>
      <c r="H119" s="22">
        <f t="shared" si="6"/>
        <v>74700</v>
      </c>
      <c r="I119" s="23">
        <v>11250</v>
      </c>
      <c r="J119" s="23">
        <f t="shared" si="11"/>
        <v>11250</v>
      </c>
      <c r="K119" s="23">
        <v>12700</v>
      </c>
      <c r="L119" s="23">
        <f>K119</f>
        <v>12700</v>
      </c>
      <c r="M119" s="23">
        <v>13400</v>
      </c>
      <c r="N119" s="23">
        <f>M119</f>
        <v>13400</v>
      </c>
      <c r="O119" s="23"/>
      <c r="P119" s="23"/>
      <c r="Q119" s="24"/>
      <c r="R119" s="25"/>
      <c r="S119" s="49"/>
      <c r="T119" s="27"/>
      <c r="U119" s="28"/>
      <c r="V119" s="28"/>
      <c r="W119" s="29"/>
      <c r="X119" s="30"/>
      <c r="Y119" s="31"/>
      <c r="Z119" s="31"/>
    </row>
    <row r="120" spans="1:26" s="48" customFormat="1" ht="43.5" customHeight="1" x14ac:dyDescent="0.2">
      <c r="A120" s="192"/>
      <c r="B120" s="195"/>
      <c r="C120" s="56" t="s">
        <v>120</v>
      </c>
      <c r="D120" s="19" t="s">
        <v>121</v>
      </c>
      <c r="E120" s="19" t="s">
        <v>122</v>
      </c>
      <c r="F120" s="57">
        <v>1</v>
      </c>
      <c r="G120" s="58">
        <v>68300</v>
      </c>
      <c r="H120" s="22">
        <f t="shared" si="6"/>
        <v>94400</v>
      </c>
      <c r="I120" s="23">
        <v>9850</v>
      </c>
      <c r="J120" s="23">
        <f t="shared" si="11"/>
        <v>9850</v>
      </c>
      <c r="K120" s="23">
        <v>11250</v>
      </c>
      <c r="L120" s="23">
        <f>K120</f>
        <v>11250</v>
      </c>
      <c r="M120" s="23">
        <v>12700</v>
      </c>
      <c r="N120" s="23">
        <f>M120</f>
        <v>12700</v>
      </c>
      <c r="O120" s="23">
        <v>13400</v>
      </c>
      <c r="P120" s="23">
        <f>O120</f>
        <v>13400</v>
      </c>
      <c r="Q120" s="24"/>
      <c r="R120" s="25"/>
      <c r="S120" s="49"/>
      <c r="T120" s="27">
        <v>61400</v>
      </c>
      <c r="U120" s="28">
        <v>5450</v>
      </c>
      <c r="V120" s="28">
        <f t="shared" si="5"/>
        <v>5450</v>
      </c>
      <c r="W120" s="29">
        <f t="shared" si="8"/>
        <v>33000</v>
      </c>
      <c r="X120" s="30">
        <f t="shared" si="9"/>
        <v>8800</v>
      </c>
      <c r="Y120" s="31">
        <f t="shared" si="10"/>
        <v>4400</v>
      </c>
      <c r="Z120" s="31">
        <f t="shared" si="10"/>
        <v>4400</v>
      </c>
    </row>
    <row r="121" spans="1:26" s="48" customFormat="1" ht="43.5" customHeight="1" x14ac:dyDescent="0.2">
      <c r="A121" s="192"/>
      <c r="B121" s="195"/>
      <c r="C121" s="59" t="s">
        <v>120</v>
      </c>
      <c r="D121" s="19" t="s">
        <v>121</v>
      </c>
      <c r="E121" s="19" t="s">
        <v>122</v>
      </c>
      <c r="F121" s="20">
        <v>2</v>
      </c>
      <c r="G121" s="60">
        <v>55700</v>
      </c>
      <c r="H121" s="22">
        <f t="shared" si="6"/>
        <v>74700</v>
      </c>
      <c r="I121" s="23">
        <v>11250</v>
      </c>
      <c r="J121" s="23">
        <f t="shared" si="11"/>
        <v>11250</v>
      </c>
      <c r="K121" s="23">
        <v>12700</v>
      </c>
      <c r="L121" s="23">
        <f>K121</f>
        <v>12700</v>
      </c>
      <c r="M121" s="23">
        <v>13400</v>
      </c>
      <c r="N121" s="23">
        <f>M121</f>
        <v>13400</v>
      </c>
      <c r="O121" s="23"/>
      <c r="P121" s="23"/>
      <c r="Q121" s="24"/>
      <c r="R121" s="25"/>
      <c r="S121" s="49"/>
      <c r="T121" s="27">
        <v>50500</v>
      </c>
      <c r="U121" s="61">
        <v>7600</v>
      </c>
      <c r="V121" s="28">
        <f t="shared" si="5"/>
        <v>7600</v>
      </c>
      <c r="W121" s="29">
        <f t="shared" si="8"/>
        <v>24200</v>
      </c>
      <c r="X121" s="30">
        <f t="shared" si="9"/>
        <v>7300</v>
      </c>
      <c r="Y121" s="31">
        <f t="shared" si="10"/>
        <v>3650</v>
      </c>
      <c r="Z121" s="31">
        <f t="shared" si="10"/>
        <v>3650</v>
      </c>
    </row>
    <row r="122" spans="1:26" s="48" customFormat="1" ht="43.5" customHeight="1" x14ac:dyDescent="0.2">
      <c r="A122" s="192"/>
      <c r="B122" s="195"/>
      <c r="C122" s="50" t="s">
        <v>120</v>
      </c>
      <c r="D122" s="19" t="s">
        <v>121</v>
      </c>
      <c r="E122" s="19" t="s">
        <v>122</v>
      </c>
      <c r="F122" s="20">
        <v>3</v>
      </c>
      <c r="G122" s="62"/>
      <c r="H122" s="22">
        <f t="shared" si="6"/>
        <v>52200</v>
      </c>
      <c r="I122" s="23">
        <v>12700</v>
      </c>
      <c r="J122" s="23">
        <f t="shared" si="11"/>
        <v>12700</v>
      </c>
      <c r="K122" s="23">
        <v>13400</v>
      </c>
      <c r="L122" s="23">
        <f>K122</f>
        <v>13400</v>
      </c>
      <c r="M122" s="23"/>
      <c r="N122" s="23"/>
      <c r="O122" s="23"/>
      <c r="P122" s="23"/>
      <c r="Q122" s="24"/>
      <c r="R122" s="25"/>
      <c r="S122" s="49"/>
      <c r="T122" s="63"/>
      <c r="U122" s="64"/>
      <c r="V122" s="64"/>
      <c r="W122" s="65"/>
      <c r="X122" s="65"/>
      <c r="Y122" s="66"/>
      <c r="Z122" s="66"/>
    </row>
    <row r="123" spans="1:26" s="48" customFormat="1" ht="43.5" customHeight="1" x14ac:dyDescent="0.2">
      <c r="A123" s="193"/>
      <c r="B123" s="195"/>
      <c r="C123" s="50" t="s">
        <v>120</v>
      </c>
      <c r="D123" s="67" t="s">
        <v>121</v>
      </c>
      <c r="E123" s="67" t="s">
        <v>122</v>
      </c>
      <c r="F123" s="20">
        <v>4</v>
      </c>
      <c r="G123" s="68"/>
      <c r="H123" s="69">
        <f t="shared" si="6"/>
        <v>26800</v>
      </c>
      <c r="I123" s="70">
        <v>13400</v>
      </c>
      <c r="J123" s="70">
        <f t="shared" si="11"/>
        <v>13400</v>
      </c>
      <c r="K123" s="70"/>
      <c r="L123" s="70"/>
      <c r="M123" s="70"/>
      <c r="N123" s="70"/>
      <c r="O123" s="70"/>
      <c r="P123" s="70"/>
      <c r="Q123" s="24"/>
      <c r="R123" s="25"/>
      <c r="S123" s="49"/>
      <c r="T123" s="63"/>
      <c r="U123" s="64"/>
      <c r="V123" s="64"/>
      <c r="W123" s="65"/>
      <c r="X123" s="65"/>
      <c r="Y123" s="66"/>
      <c r="Z123" s="66"/>
    </row>
    <row r="124" spans="1:26" s="48" customFormat="1" ht="43.5" customHeight="1" x14ac:dyDescent="0.2">
      <c r="A124" s="56" t="s">
        <v>123</v>
      </c>
      <c r="B124" s="20" t="s">
        <v>124</v>
      </c>
      <c r="C124" s="56" t="s">
        <v>125</v>
      </c>
      <c r="D124" s="19" t="s">
        <v>126</v>
      </c>
      <c r="E124" s="19" t="s">
        <v>126</v>
      </c>
      <c r="F124" s="57">
        <v>1</v>
      </c>
      <c r="G124" s="58">
        <v>68300</v>
      </c>
      <c r="H124" s="22">
        <f>I124+J124+K124+L124+M124+N124+O124+P124</f>
        <v>94400</v>
      </c>
      <c r="I124" s="23">
        <v>9850</v>
      </c>
      <c r="J124" s="23">
        <f t="shared" si="11"/>
        <v>9850</v>
      </c>
      <c r="K124" s="23">
        <v>11250</v>
      </c>
      <c r="L124" s="23">
        <f>K124</f>
        <v>11250</v>
      </c>
      <c r="M124" s="23">
        <v>12700</v>
      </c>
      <c r="N124" s="23">
        <f>M124</f>
        <v>12700</v>
      </c>
      <c r="O124" s="23">
        <v>13400</v>
      </c>
      <c r="P124" s="23">
        <f>O124</f>
        <v>13400</v>
      </c>
      <c r="Q124" s="24"/>
      <c r="R124" s="25"/>
      <c r="S124" s="49"/>
      <c r="T124" s="63"/>
      <c r="U124" s="64"/>
      <c r="V124" s="64"/>
      <c r="W124" s="65"/>
      <c r="X124" s="65"/>
      <c r="Y124" s="66"/>
      <c r="Z124" s="66"/>
    </row>
    <row r="125" spans="1:26" s="48" customFormat="1" ht="43.5" customHeight="1" x14ac:dyDescent="0.2">
      <c r="A125" s="71"/>
      <c r="B125" s="62"/>
      <c r="C125" s="71"/>
      <c r="D125" s="72"/>
      <c r="E125" s="72"/>
      <c r="F125" s="62"/>
      <c r="G125" s="62"/>
      <c r="H125" s="73"/>
      <c r="I125" s="74"/>
      <c r="J125" s="74"/>
      <c r="K125" s="74"/>
      <c r="L125" s="74"/>
      <c r="M125" s="74"/>
      <c r="N125" s="74"/>
      <c r="O125" s="74"/>
      <c r="P125" s="74"/>
      <c r="Q125" s="24"/>
      <c r="R125" s="25"/>
      <c r="S125" s="49"/>
      <c r="T125" s="63"/>
      <c r="U125" s="64"/>
      <c r="V125" s="64"/>
      <c r="W125" s="65"/>
      <c r="X125" s="65"/>
      <c r="Y125" s="66"/>
      <c r="Z125" s="66"/>
    </row>
    <row r="126" spans="1:26" ht="15" customHeight="1" x14ac:dyDescent="0.25">
      <c r="A126" s="75"/>
      <c r="B126" s="196"/>
      <c r="C126" s="196"/>
      <c r="D126" s="196"/>
      <c r="E126" s="196"/>
      <c r="F126" s="196"/>
      <c r="G126" s="196"/>
      <c r="H126" s="196"/>
      <c r="I126" s="196"/>
      <c r="J126" s="196"/>
      <c r="K126" s="1"/>
      <c r="L126" s="1"/>
      <c r="M126" s="1"/>
      <c r="N126" s="1"/>
      <c r="O126" s="1"/>
      <c r="P126" s="1"/>
    </row>
    <row r="127" spans="1:26" ht="18.75" x14ac:dyDescent="0.3">
      <c r="A127" s="1"/>
      <c r="B127" s="2" t="s">
        <v>127</v>
      </c>
      <c r="C127" s="2" t="s">
        <v>128</v>
      </c>
      <c r="D127" s="6" t="s">
        <v>129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26" ht="14.25" x14ac:dyDescent="0.2">
      <c r="G128" s="76"/>
    </row>
    <row r="129" spans="7:7" ht="14.25" x14ac:dyDescent="0.2">
      <c r="G129" s="76"/>
    </row>
    <row r="130" spans="7:7" ht="14.25" x14ac:dyDescent="0.2">
      <c r="G130" s="76"/>
    </row>
    <row r="131" spans="7:7" ht="14.25" x14ac:dyDescent="0.2">
      <c r="G131" s="76"/>
    </row>
    <row r="132" spans="7:7" ht="14.25" x14ac:dyDescent="0.2">
      <c r="G132" s="76"/>
    </row>
    <row r="133" spans="7:7" ht="14.25" x14ac:dyDescent="0.2">
      <c r="G133" s="76"/>
    </row>
    <row r="134" spans="7:7" ht="14.25" x14ac:dyDescent="0.2">
      <c r="G134" s="76"/>
    </row>
    <row r="135" spans="7:7" ht="14.25" x14ac:dyDescent="0.2">
      <c r="G135" s="76"/>
    </row>
    <row r="136" spans="7:7" ht="14.25" x14ac:dyDescent="0.2">
      <c r="G136" s="76"/>
    </row>
    <row r="137" spans="7:7" ht="14.25" x14ac:dyDescent="0.2">
      <c r="G137" s="76"/>
    </row>
    <row r="138" spans="7:7" ht="14.25" x14ac:dyDescent="0.2">
      <c r="G138" s="76"/>
    </row>
    <row r="139" spans="7:7" ht="14.25" x14ac:dyDescent="0.2">
      <c r="G139" s="76"/>
    </row>
    <row r="140" spans="7:7" ht="14.25" x14ac:dyDescent="0.2">
      <c r="G140" s="76"/>
    </row>
    <row r="141" spans="7:7" ht="14.25" x14ac:dyDescent="0.2">
      <c r="G141" s="76"/>
    </row>
    <row r="142" spans="7:7" ht="14.25" x14ac:dyDescent="0.2">
      <c r="G142" s="76"/>
    </row>
    <row r="143" spans="7:7" ht="14.25" x14ac:dyDescent="0.2">
      <c r="G143" s="76"/>
    </row>
    <row r="144" spans="7:7" ht="14.25" x14ac:dyDescent="0.2">
      <c r="G144" s="76"/>
    </row>
    <row r="145" spans="7:7" ht="14.25" x14ac:dyDescent="0.2">
      <c r="G145" s="76"/>
    </row>
    <row r="146" spans="7:7" ht="14.25" x14ac:dyDescent="0.2">
      <c r="G146" s="76"/>
    </row>
    <row r="147" spans="7:7" ht="14.25" x14ac:dyDescent="0.2">
      <c r="G147" s="76"/>
    </row>
    <row r="148" spans="7:7" ht="14.25" x14ac:dyDescent="0.2">
      <c r="G148" s="76"/>
    </row>
    <row r="149" spans="7:7" ht="14.25" x14ac:dyDescent="0.2">
      <c r="G149" s="76"/>
    </row>
    <row r="150" spans="7:7" ht="14.25" x14ac:dyDescent="0.2">
      <c r="G150" s="76"/>
    </row>
    <row r="151" spans="7:7" ht="14.25" x14ac:dyDescent="0.2">
      <c r="G151" s="76"/>
    </row>
    <row r="152" spans="7:7" ht="14.25" x14ac:dyDescent="0.2">
      <c r="G152" s="76"/>
    </row>
    <row r="153" spans="7:7" ht="14.25" x14ac:dyDescent="0.2">
      <c r="G153" s="76"/>
    </row>
    <row r="154" spans="7:7" ht="14.25" x14ac:dyDescent="0.2">
      <c r="G154" s="76"/>
    </row>
    <row r="155" spans="7:7" ht="14.25" x14ac:dyDescent="0.2">
      <c r="G155" s="76"/>
    </row>
    <row r="156" spans="7:7" ht="14.25" x14ac:dyDescent="0.2">
      <c r="G156" s="76"/>
    </row>
    <row r="157" spans="7:7" ht="14.25" x14ac:dyDescent="0.2">
      <c r="G157" s="76"/>
    </row>
    <row r="158" spans="7:7" ht="14.25" x14ac:dyDescent="0.2">
      <c r="G158" s="76"/>
    </row>
    <row r="159" spans="7:7" ht="14.25" x14ac:dyDescent="0.2">
      <c r="G159" s="76"/>
    </row>
    <row r="160" spans="7:7" ht="14.25" x14ac:dyDescent="0.2">
      <c r="G160" s="76"/>
    </row>
    <row r="161" spans="7:7" ht="14.25" x14ac:dyDescent="0.2">
      <c r="G161" s="76"/>
    </row>
    <row r="162" spans="7:7" ht="14.25" x14ac:dyDescent="0.2">
      <c r="G162" s="76"/>
    </row>
    <row r="163" spans="7:7" ht="14.25" x14ac:dyDescent="0.2">
      <c r="G163" s="76"/>
    </row>
    <row r="164" spans="7:7" ht="14.25" x14ac:dyDescent="0.2">
      <c r="G164" s="76"/>
    </row>
    <row r="165" spans="7:7" ht="14.25" x14ac:dyDescent="0.2">
      <c r="G165" s="76"/>
    </row>
    <row r="166" spans="7:7" ht="14.25" x14ac:dyDescent="0.2">
      <c r="G166" s="76"/>
    </row>
    <row r="167" spans="7:7" ht="14.25" x14ac:dyDescent="0.2">
      <c r="G167" s="76"/>
    </row>
    <row r="168" spans="7:7" ht="14.25" x14ac:dyDescent="0.2">
      <c r="G168" s="76"/>
    </row>
    <row r="169" spans="7:7" ht="14.25" x14ac:dyDescent="0.2">
      <c r="G169" s="76"/>
    </row>
    <row r="170" spans="7:7" ht="14.25" x14ac:dyDescent="0.2">
      <c r="G170" s="76"/>
    </row>
    <row r="171" spans="7:7" ht="14.25" x14ac:dyDescent="0.2">
      <c r="G171" s="76"/>
    </row>
    <row r="172" spans="7:7" ht="14.25" x14ac:dyDescent="0.2">
      <c r="G172" s="76"/>
    </row>
    <row r="173" spans="7:7" ht="14.25" x14ac:dyDescent="0.2">
      <c r="G173" s="76"/>
    </row>
    <row r="174" spans="7:7" ht="14.25" x14ac:dyDescent="0.2">
      <c r="G174" s="76"/>
    </row>
    <row r="175" spans="7:7" ht="14.25" x14ac:dyDescent="0.2">
      <c r="G175" s="76"/>
    </row>
    <row r="176" spans="7:7" ht="14.25" x14ac:dyDescent="0.2">
      <c r="G176" s="76"/>
    </row>
    <row r="177" spans="7:7" ht="14.25" x14ac:dyDescent="0.2">
      <c r="G177" s="76"/>
    </row>
    <row r="178" spans="7:7" ht="14.25" x14ac:dyDescent="0.2">
      <c r="G178" s="76"/>
    </row>
    <row r="179" spans="7:7" ht="14.25" x14ac:dyDescent="0.2">
      <c r="G179" s="76"/>
    </row>
    <row r="180" spans="7:7" ht="14.25" x14ac:dyDescent="0.2">
      <c r="G180" s="76"/>
    </row>
    <row r="181" spans="7:7" ht="14.25" x14ac:dyDescent="0.2">
      <c r="G181" s="76"/>
    </row>
    <row r="182" spans="7:7" ht="14.25" x14ac:dyDescent="0.2">
      <c r="G182" s="76"/>
    </row>
    <row r="183" spans="7:7" ht="14.25" x14ac:dyDescent="0.2">
      <c r="G183" s="76"/>
    </row>
    <row r="184" spans="7:7" ht="14.25" x14ac:dyDescent="0.2">
      <c r="G184" s="76"/>
    </row>
    <row r="185" spans="7:7" ht="14.25" x14ac:dyDescent="0.2">
      <c r="G185" s="76"/>
    </row>
  </sheetData>
  <sheetProtection selectLockedCells="1" selectUnlockedCells="1"/>
  <mergeCells count="56">
    <mergeCell ref="A6:P6"/>
    <mergeCell ref="A7:A9"/>
    <mergeCell ref="B7:B9"/>
    <mergeCell ref="C7:C9"/>
    <mergeCell ref="D7:D9"/>
    <mergeCell ref="E7:E9"/>
    <mergeCell ref="F7:F9"/>
    <mergeCell ref="G7:G9"/>
    <mergeCell ref="H7:H9"/>
    <mergeCell ref="I7:P7"/>
    <mergeCell ref="W7:Z7"/>
    <mergeCell ref="I8:J8"/>
    <mergeCell ref="K8:L8"/>
    <mergeCell ref="M8:N8"/>
    <mergeCell ref="O8:P8"/>
    <mergeCell ref="U8:V8"/>
    <mergeCell ref="W8:W9"/>
    <mergeCell ref="A18:A21"/>
    <mergeCell ref="B18:B21"/>
    <mergeCell ref="S7:S8"/>
    <mergeCell ref="T7:T9"/>
    <mergeCell ref="U7:V7"/>
    <mergeCell ref="X8:Z8"/>
    <mergeCell ref="A10:A13"/>
    <mergeCell ref="B10:B13"/>
    <mergeCell ref="A14:A17"/>
    <mergeCell ref="B14:B17"/>
    <mergeCell ref="A22:A25"/>
    <mergeCell ref="B22:B25"/>
    <mergeCell ref="A26:A41"/>
    <mergeCell ref="B26:B41"/>
    <mergeCell ref="A42:A45"/>
    <mergeCell ref="B42:B45"/>
    <mergeCell ref="A46:A49"/>
    <mergeCell ref="B46:B49"/>
    <mergeCell ref="A50:A53"/>
    <mergeCell ref="B50:B53"/>
    <mergeCell ref="A54:A61"/>
    <mergeCell ref="B54:B61"/>
    <mergeCell ref="A62:A68"/>
    <mergeCell ref="B62:B68"/>
    <mergeCell ref="A69:A77"/>
    <mergeCell ref="B69:B77"/>
    <mergeCell ref="A78:A91"/>
    <mergeCell ref="B78:B91"/>
    <mergeCell ref="A92:A105"/>
    <mergeCell ref="B92:B105"/>
    <mergeCell ref="A106:A109"/>
    <mergeCell ref="B106:B109"/>
    <mergeCell ref="A110:A113"/>
    <mergeCell ref="B110:B113"/>
    <mergeCell ref="A114:A117"/>
    <mergeCell ref="B114:B117"/>
    <mergeCell ref="A118:A123"/>
    <mergeCell ref="B118:B123"/>
    <mergeCell ref="B126:J126"/>
  </mergeCells>
  <pageMargins left="0.31496062992125984" right="0.31496062992125984" top="0.74803149606299213" bottom="0.35433070866141736" header="0.31496062992125984" footer="0.31496062992125984"/>
  <pageSetup paperSize="9" scale="56" firstPageNumber="0" fitToHeight="0" orientation="landscape" r:id="rId1"/>
  <headerFooter alignWithMargins="0"/>
  <rowBreaks count="5" manualBreakCount="5">
    <brk id="25" max="15" man="1"/>
    <brk id="45" max="15" man="1"/>
    <brk id="68" max="15" man="1"/>
    <brk id="88" max="17" man="1"/>
    <brk id="1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L98"/>
  <sheetViews>
    <sheetView view="pageBreakPreview" zoomScale="82" zoomScaleNormal="84" zoomScaleSheetLayoutView="82" workbookViewId="0">
      <selection activeCell="J4" sqref="J4:K4"/>
    </sheetView>
  </sheetViews>
  <sheetFormatPr defaultRowHeight="14.25" outlineLevelRow="1" x14ac:dyDescent="0.2"/>
  <cols>
    <col min="1" max="1" width="11.28515625" style="76" customWidth="1"/>
    <col min="2" max="2" width="44" style="76" customWidth="1"/>
    <col min="3" max="3" width="14.28515625" style="76" customWidth="1"/>
    <col min="4" max="4" width="43.85546875" style="76" customWidth="1"/>
    <col min="5" max="5" width="17.28515625" style="3" customWidth="1"/>
    <col min="6" max="6" width="14" style="76" customWidth="1"/>
    <col min="7" max="7" width="11.85546875" style="76" customWidth="1"/>
    <col min="8" max="8" width="13.5703125" style="76" customWidth="1"/>
    <col min="9" max="9" width="13.140625" style="76" customWidth="1"/>
    <col min="10" max="10" width="14.28515625" style="76" customWidth="1"/>
    <col min="11" max="11" width="10.7109375" style="76" customWidth="1"/>
    <col min="12" max="12" width="15" style="76" customWidth="1"/>
    <col min="13" max="16384" width="9.140625" style="76"/>
  </cols>
  <sheetData>
    <row r="1" spans="1:12" ht="18.75" x14ac:dyDescent="0.3">
      <c r="J1" s="2"/>
      <c r="K1" s="2" t="s">
        <v>130</v>
      </c>
      <c r="L1" s="2"/>
    </row>
    <row r="2" spans="1:12" ht="18.75" x14ac:dyDescent="0.3">
      <c r="A2" s="78"/>
      <c r="B2" s="79"/>
      <c r="C2" s="79"/>
      <c r="D2" s="79"/>
      <c r="F2" s="79"/>
      <c r="G2" s="79"/>
      <c r="H2" s="79"/>
      <c r="J2" s="5" t="s">
        <v>1</v>
      </c>
      <c r="K2" s="6"/>
      <c r="L2" s="2"/>
    </row>
    <row r="3" spans="1:12" ht="18.75" x14ac:dyDescent="0.3">
      <c r="A3" s="80"/>
      <c r="B3" s="79"/>
      <c r="C3" s="79"/>
      <c r="D3" s="79"/>
      <c r="F3" s="79"/>
      <c r="G3" s="79"/>
      <c r="H3" s="79"/>
      <c r="J3" s="5" t="s">
        <v>2</v>
      </c>
      <c r="K3" s="6"/>
      <c r="L3" s="2"/>
    </row>
    <row r="4" spans="1:12" ht="18.75" x14ac:dyDescent="0.3">
      <c r="A4" s="80"/>
      <c r="B4" s="79"/>
      <c r="C4" s="79"/>
      <c r="D4" s="79"/>
      <c r="F4" s="79"/>
      <c r="G4" s="79"/>
      <c r="H4" s="79"/>
      <c r="J4" s="8" t="s">
        <v>175</v>
      </c>
      <c r="K4" s="2"/>
      <c r="L4" s="2"/>
    </row>
    <row r="5" spans="1:12" ht="27.75" customHeight="1" x14ac:dyDescent="0.2">
      <c r="A5" s="80"/>
      <c r="B5" s="79"/>
      <c r="C5" s="79"/>
      <c r="D5" s="79"/>
      <c r="F5" s="79"/>
      <c r="G5" s="79"/>
      <c r="H5" s="79"/>
      <c r="J5" s="79"/>
      <c r="K5" s="79"/>
      <c r="L5" s="79"/>
    </row>
    <row r="6" spans="1:12" ht="54" customHeight="1" x14ac:dyDescent="0.3">
      <c r="A6" s="249" t="s">
        <v>131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12" ht="18.75" customHeight="1" x14ac:dyDescent="0.2">
      <c r="A7" s="221" t="s">
        <v>132</v>
      </c>
      <c r="B7" s="221" t="s">
        <v>5</v>
      </c>
      <c r="C7" s="221" t="s">
        <v>6</v>
      </c>
      <c r="D7" s="221" t="s">
        <v>7</v>
      </c>
      <c r="E7" s="224" t="s">
        <v>133</v>
      </c>
      <c r="F7" s="250" t="s">
        <v>134</v>
      </c>
      <c r="G7" s="229" t="s">
        <v>135</v>
      </c>
      <c r="H7" s="229"/>
      <c r="I7" s="229"/>
      <c r="J7" s="229"/>
      <c r="K7" s="229"/>
      <c r="L7" s="229"/>
    </row>
    <row r="8" spans="1:12" ht="68.25" customHeight="1" x14ac:dyDescent="0.2">
      <c r="A8" s="221"/>
      <c r="B8" s="221"/>
      <c r="C8" s="221"/>
      <c r="D8" s="221"/>
      <c r="E8" s="225"/>
      <c r="F8" s="250"/>
      <c r="G8" s="251" t="s">
        <v>16</v>
      </c>
      <c r="H8" s="216"/>
      <c r="I8" s="216" t="s">
        <v>17</v>
      </c>
      <c r="J8" s="216"/>
      <c r="K8" s="216" t="s">
        <v>18</v>
      </c>
      <c r="L8" s="216"/>
    </row>
    <row r="9" spans="1:12" ht="30" customHeight="1" x14ac:dyDescent="0.2">
      <c r="A9" s="221"/>
      <c r="B9" s="221"/>
      <c r="C9" s="221"/>
      <c r="D9" s="221"/>
      <c r="E9" s="226"/>
      <c r="F9" s="250"/>
      <c r="G9" s="11" t="s">
        <v>24</v>
      </c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</row>
    <row r="10" spans="1:12" ht="33" customHeight="1" x14ac:dyDescent="0.2">
      <c r="A10" s="231" t="s">
        <v>35</v>
      </c>
      <c r="B10" s="222" t="s">
        <v>36</v>
      </c>
      <c r="C10" s="81" t="s">
        <v>37</v>
      </c>
      <c r="D10" s="82" t="s">
        <v>36</v>
      </c>
      <c r="E10" s="83">
        <v>2</v>
      </c>
      <c r="F10" s="22">
        <f t="shared" ref="F10:F33" si="0">G10+H10+I10+J10+K10+L10</f>
        <v>26800</v>
      </c>
      <c r="G10" s="23">
        <v>13400</v>
      </c>
      <c r="H10" s="23">
        <f t="shared" ref="H10:H72" si="1">G10</f>
        <v>13400</v>
      </c>
      <c r="I10" s="23"/>
      <c r="J10" s="23"/>
      <c r="K10" s="84"/>
      <c r="L10" s="84"/>
    </row>
    <row r="11" spans="1:12" ht="33" customHeight="1" x14ac:dyDescent="0.2">
      <c r="A11" s="237"/>
      <c r="B11" s="232"/>
      <c r="C11" s="81" t="s">
        <v>37</v>
      </c>
      <c r="D11" s="82" t="s">
        <v>36</v>
      </c>
      <c r="E11" s="11">
        <v>1</v>
      </c>
      <c r="F11" s="22">
        <f t="shared" si="0"/>
        <v>72660</v>
      </c>
      <c r="G11" s="23">
        <v>10230</v>
      </c>
      <c r="H11" s="23">
        <f>G11</f>
        <v>10230</v>
      </c>
      <c r="I11" s="23">
        <v>12700</v>
      </c>
      <c r="J11" s="23">
        <f>I11</f>
        <v>12700</v>
      </c>
      <c r="K11" s="23">
        <v>13400</v>
      </c>
      <c r="L11" s="23">
        <f>K11</f>
        <v>13400</v>
      </c>
    </row>
    <row r="12" spans="1:12" ht="26.25" customHeight="1" x14ac:dyDescent="0.2">
      <c r="A12" s="231" t="s">
        <v>42</v>
      </c>
      <c r="B12" s="222" t="s">
        <v>43</v>
      </c>
      <c r="C12" s="81" t="s">
        <v>44</v>
      </c>
      <c r="D12" s="85" t="s">
        <v>45</v>
      </c>
      <c r="E12" s="83">
        <v>1</v>
      </c>
      <c r="F12" s="22">
        <f t="shared" si="0"/>
        <v>49900</v>
      </c>
      <c r="G12" s="23">
        <v>11550</v>
      </c>
      <c r="H12" s="23">
        <f t="shared" si="1"/>
        <v>11550</v>
      </c>
      <c r="I12" s="23">
        <v>13400</v>
      </c>
      <c r="J12" s="23">
        <f>I12</f>
        <v>13400</v>
      </c>
      <c r="K12" s="84"/>
      <c r="L12" s="84"/>
    </row>
    <row r="13" spans="1:12" ht="33" customHeight="1" x14ac:dyDescent="0.2">
      <c r="A13" s="236"/>
      <c r="B13" s="223"/>
      <c r="C13" s="81" t="s">
        <v>44</v>
      </c>
      <c r="D13" s="85" t="s">
        <v>45</v>
      </c>
      <c r="E13" s="83">
        <v>2</v>
      </c>
      <c r="F13" s="22">
        <f t="shared" si="0"/>
        <v>26800</v>
      </c>
      <c r="G13" s="23">
        <v>13400</v>
      </c>
      <c r="H13" s="23">
        <f t="shared" si="1"/>
        <v>13400</v>
      </c>
      <c r="I13" s="23"/>
      <c r="J13" s="23"/>
      <c r="K13" s="84"/>
      <c r="L13" s="84"/>
    </row>
    <row r="14" spans="1:12" ht="33" customHeight="1" x14ac:dyDescent="0.2">
      <c r="A14" s="236"/>
      <c r="B14" s="223"/>
      <c r="C14" s="81" t="s">
        <v>44</v>
      </c>
      <c r="D14" s="85" t="s">
        <v>45</v>
      </c>
      <c r="E14" s="83">
        <v>1</v>
      </c>
      <c r="F14" s="86">
        <f t="shared" si="0"/>
        <v>72660</v>
      </c>
      <c r="G14" s="23">
        <v>10230</v>
      </c>
      <c r="H14" s="23">
        <f t="shared" si="1"/>
        <v>10230</v>
      </c>
      <c r="I14" s="23">
        <v>12700</v>
      </c>
      <c r="J14" s="23">
        <f>I14</f>
        <v>12700</v>
      </c>
      <c r="K14" s="23">
        <v>13400</v>
      </c>
      <c r="L14" s="23">
        <f>K14</f>
        <v>13400</v>
      </c>
    </row>
    <row r="15" spans="1:12" ht="40.5" customHeight="1" x14ac:dyDescent="0.2">
      <c r="A15" s="243" t="s">
        <v>46</v>
      </c>
      <c r="B15" s="246" t="s">
        <v>47</v>
      </c>
      <c r="C15" s="87" t="s">
        <v>48</v>
      </c>
      <c r="D15" s="85" t="s">
        <v>50</v>
      </c>
      <c r="E15" s="83">
        <v>1</v>
      </c>
      <c r="F15" s="22">
        <f t="shared" si="0"/>
        <v>49900</v>
      </c>
      <c r="G15" s="23">
        <v>11550</v>
      </c>
      <c r="H15" s="23">
        <f t="shared" si="1"/>
        <v>11550</v>
      </c>
      <c r="I15" s="23">
        <v>13400</v>
      </c>
      <c r="J15" s="23">
        <f>I15</f>
        <v>13400</v>
      </c>
      <c r="K15" s="84"/>
      <c r="L15" s="84"/>
    </row>
    <row r="16" spans="1:12" ht="42" customHeight="1" x14ac:dyDescent="0.2">
      <c r="A16" s="244"/>
      <c r="B16" s="247"/>
      <c r="C16" s="87" t="s">
        <v>48</v>
      </c>
      <c r="D16" s="85" t="s">
        <v>50</v>
      </c>
      <c r="E16" s="83">
        <v>2</v>
      </c>
      <c r="F16" s="22">
        <f t="shared" si="0"/>
        <v>26800</v>
      </c>
      <c r="G16" s="23">
        <v>13400</v>
      </c>
      <c r="H16" s="23">
        <f t="shared" si="1"/>
        <v>13400</v>
      </c>
      <c r="I16" s="23"/>
      <c r="J16" s="23"/>
      <c r="K16" s="84"/>
      <c r="L16" s="84"/>
    </row>
    <row r="17" spans="1:12" ht="42" customHeight="1" x14ac:dyDescent="0.2">
      <c r="A17" s="244"/>
      <c r="B17" s="247"/>
      <c r="C17" s="87" t="s">
        <v>48</v>
      </c>
      <c r="D17" s="85" t="s">
        <v>50</v>
      </c>
      <c r="E17" s="83">
        <v>1</v>
      </c>
      <c r="F17" s="86">
        <f t="shared" si="0"/>
        <v>72660</v>
      </c>
      <c r="G17" s="23">
        <v>10230</v>
      </c>
      <c r="H17" s="23">
        <f t="shared" si="1"/>
        <v>10230</v>
      </c>
      <c r="I17" s="23">
        <v>12700</v>
      </c>
      <c r="J17" s="23">
        <f>I17</f>
        <v>12700</v>
      </c>
      <c r="K17" s="23">
        <v>13400</v>
      </c>
      <c r="L17" s="23">
        <f>K17</f>
        <v>13400</v>
      </c>
    </row>
    <row r="18" spans="1:12" ht="39" customHeight="1" x14ac:dyDescent="0.2">
      <c r="A18" s="244"/>
      <c r="B18" s="247"/>
      <c r="C18" s="87" t="s">
        <v>51</v>
      </c>
      <c r="D18" s="85" t="s">
        <v>52</v>
      </c>
      <c r="E18" s="83">
        <v>1</v>
      </c>
      <c r="F18" s="22">
        <f t="shared" si="0"/>
        <v>49900</v>
      </c>
      <c r="G18" s="23">
        <v>11550</v>
      </c>
      <c r="H18" s="23">
        <f t="shared" si="1"/>
        <v>11550</v>
      </c>
      <c r="I18" s="23">
        <v>13400</v>
      </c>
      <c r="J18" s="23">
        <f>I18</f>
        <v>13400</v>
      </c>
      <c r="K18" s="84"/>
      <c r="L18" s="84"/>
    </row>
    <row r="19" spans="1:12" ht="35.25" customHeight="1" x14ac:dyDescent="0.2">
      <c r="A19" s="244"/>
      <c r="B19" s="247"/>
      <c r="C19" s="87" t="s">
        <v>51</v>
      </c>
      <c r="D19" s="85" t="s">
        <v>52</v>
      </c>
      <c r="E19" s="83">
        <v>2</v>
      </c>
      <c r="F19" s="22">
        <f t="shared" si="0"/>
        <v>26800</v>
      </c>
      <c r="G19" s="23">
        <v>13400</v>
      </c>
      <c r="H19" s="23">
        <f t="shared" si="1"/>
        <v>13400</v>
      </c>
      <c r="I19" s="23"/>
      <c r="J19" s="23"/>
      <c r="K19" s="84"/>
      <c r="L19" s="84"/>
    </row>
    <row r="20" spans="1:12" ht="39" customHeight="1" x14ac:dyDescent="0.2">
      <c r="A20" s="244"/>
      <c r="B20" s="247"/>
      <c r="C20" s="87" t="s">
        <v>51</v>
      </c>
      <c r="D20" s="85" t="s">
        <v>52</v>
      </c>
      <c r="E20" s="83">
        <v>1</v>
      </c>
      <c r="F20" s="86">
        <f t="shared" si="0"/>
        <v>72660</v>
      </c>
      <c r="G20" s="23">
        <v>10230</v>
      </c>
      <c r="H20" s="23">
        <f t="shared" si="1"/>
        <v>10230</v>
      </c>
      <c r="I20" s="23">
        <v>12700</v>
      </c>
      <c r="J20" s="23">
        <f>I20</f>
        <v>12700</v>
      </c>
      <c r="K20" s="23">
        <v>13400</v>
      </c>
      <c r="L20" s="23">
        <f>K20</f>
        <v>13400</v>
      </c>
    </row>
    <row r="21" spans="1:12" ht="43.5" customHeight="1" x14ac:dyDescent="0.2">
      <c r="A21" s="244"/>
      <c r="B21" s="247"/>
      <c r="C21" s="87" t="s">
        <v>53</v>
      </c>
      <c r="D21" s="85" t="s">
        <v>55</v>
      </c>
      <c r="E21" s="83">
        <v>1</v>
      </c>
      <c r="F21" s="22">
        <f t="shared" si="0"/>
        <v>49900</v>
      </c>
      <c r="G21" s="23">
        <v>11550</v>
      </c>
      <c r="H21" s="23">
        <f t="shared" si="1"/>
        <v>11550</v>
      </c>
      <c r="I21" s="23">
        <v>13400</v>
      </c>
      <c r="J21" s="23">
        <f>I21</f>
        <v>13400</v>
      </c>
      <c r="K21" s="84"/>
      <c r="L21" s="84"/>
    </row>
    <row r="22" spans="1:12" ht="31.5" customHeight="1" x14ac:dyDescent="0.2">
      <c r="A22" s="244"/>
      <c r="B22" s="247"/>
      <c r="C22" s="87" t="s">
        <v>53</v>
      </c>
      <c r="D22" s="85" t="s">
        <v>55</v>
      </c>
      <c r="E22" s="83">
        <v>2</v>
      </c>
      <c r="F22" s="22">
        <f t="shared" si="0"/>
        <v>26800</v>
      </c>
      <c r="G22" s="23">
        <v>13400</v>
      </c>
      <c r="H22" s="23">
        <f t="shared" si="1"/>
        <v>13400</v>
      </c>
      <c r="I22" s="23"/>
      <c r="J22" s="23"/>
      <c r="K22" s="84"/>
      <c r="L22" s="84"/>
    </row>
    <row r="23" spans="1:12" ht="45" customHeight="1" x14ac:dyDescent="0.2">
      <c r="A23" s="245"/>
      <c r="B23" s="248"/>
      <c r="C23" s="87" t="s">
        <v>53</v>
      </c>
      <c r="D23" s="85" t="s">
        <v>55</v>
      </c>
      <c r="E23" s="83">
        <v>1</v>
      </c>
      <c r="F23" s="86">
        <f t="shared" si="0"/>
        <v>72660</v>
      </c>
      <c r="G23" s="23">
        <v>10230</v>
      </c>
      <c r="H23" s="23">
        <f t="shared" si="1"/>
        <v>10230</v>
      </c>
      <c r="I23" s="23">
        <v>12700</v>
      </c>
      <c r="J23" s="23">
        <f>I23</f>
        <v>12700</v>
      </c>
      <c r="K23" s="23">
        <v>13400</v>
      </c>
      <c r="L23" s="23">
        <f>K23</f>
        <v>13400</v>
      </c>
    </row>
    <row r="24" spans="1:12" ht="30" customHeight="1" x14ac:dyDescent="0.2">
      <c r="A24" s="240" t="s">
        <v>46</v>
      </c>
      <c r="B24" s="241" t="s">
        <v>47</v>
      </c>
      <c r="C24" s="87" t="s">
        <v>56</v>
      </c>
      <c r="D24" s="85" t="s">
        <v>57</v>
      </c>
      <c r="E24" s="83">
        <v>1</v>
      </c>
      <c r="F24" s="22">
        <f t="shared" si="0"/>
        <v>49900</v>
      </c>
      <c r="G24" s="23">
        <v>11550</v>
      </c>
      <c r="H24" s="23">
        <f t="shared" si="1"/>
        <v>11550</v>
      </c>
      <c r="I24" s="23">
        <v>13400</v>
      </c>
      <c r="J24" s="23">
        <f>I24</f>
        <v>13400</v>
      </c>
      <c r="K24" s="84"/>
      <c r="L24" s="84"/>
    </row>
    <row r="25" spans="1:12" ht="30" customHeight="1" x14ac:dyDescent="0.2">
      <c r="A25" s="240"/>
      <c r="B25" s="241"/>
      <c r="C25" s="87" t="s">
        <v>56</v>
      </c>
      <c r="D25" s="85" t="s">
        <v>57</v>
      </c>
      <c r="E25" s="83">
        <v>2</v>
      </c>
      <c r="F25" s="22">
        <f t="shared" si="0"/>
        <v>26800</v>
      </c>
      <c r="G25" s="23">
        <v>13400</v>
      </c>
      <c r="H25" s="23">
        <f t="shared" si="1"/>
        <v>13400</v>
      </c>
      <c r="I25" s="23"/>
      <c r="J25" s="23"/>
      <c r="K25" s="84"/>
      <c r="L25" s="84"/>
    </row>
    <row r="26" spans="1:12" ht="30" customHeight="1" x14ac:dyDescent="0.2">
      <c r="A26" s="240"/>
      <c r="B26" s="241"/>
      <c r="C26" s="87" t="s">
        <v>56</v>
      </c>
      <c r="D26" s="85" t="s">
        <v>57</v>
      </c>
      <c r="E26" s="83">
        <v>1</v>
      </c>
      <c r="F26" s="86">
        <f t="shared" si="0"/>
        <v>72660</v>
      </c>
      <c r="G26" s="23">
        <v>10230</v>
      </c>
      <c r="H26" s="23">
        <f t="shared" si="1"/>
        <v>10230</v>
      </c>
      <c r="I26" s="23">
        <v>12700</v>
      </c>
      <c r="J26" s="23">
        <f>I26</f>
        <v>12700</v>
      </c>
      <c r="K26" s="23">
        <v>13400</v>
      </c>
      <c r="L26" s="23">
        <f>K26</f>
        <v>13400</v>
      </c>
    </row>
    <row r="27" spans="1:12" ht="30" customHeight="1" x14ac:dyDescent="0.2">
      <c r="A27" s="240"/>
      <c r="B27" s="241"/>
      <c r="C27" s="87" t="s">
        <v>58</v>
      </c>
      <c r="D27" s="85" t="s">
        <v>59</v>
      </c>
      <c r="E27" s="83">
        <v>1</v>
      </c>
      <c r="F27" s="22">
        <f t="shared" si="0"/>
        <v>49900</v>
      </c>
      <c r="G27" s="23">
        <v>11550</v>
      </c>
      <c r="H27" s="23">
        <f t="shared" si="1"/>
        <v>11550</v>
      </c>
      <c r="I27" s="23">
        <v>13400</v>
      </c>
      <c r="J27" s="23">
        <f>I27</f>
        <v>13400</v>
      </c>
      <c r="K27" s="84"/>
      <c r="L27" s="84"/>
    </row>
    <row r="28" spans="1:12" ht="30" customHeight="1" x14ac:dyDescent="0.2">
      <c r="A28" s="240"/>
      <c r="B28" s="241"/>
      <c r="C28" s="87" t="s">
        <v>58</v>
      </c>
      <c r="D28" s="85" t="s">
        <v>59</v>
      </c>
      <c r="E28" s="83">
        <v>2</v>
      </c>
      <c r="F28" s="22">
        <f t="shared" si="0"/>
        <v>26800</v>
      </c>
      <c r="G28" s="23">
        <v>13400</v>
      </c>
      <c r="H28" s="23">
        <f t="shared" si="1"/>
        <v>13400</v>
      </c>
      <c r="I28" s="23"/>
      <c r="J28" s="23"/>
      <c r="K28" s="84"/>
      <c r="L28" s="84"/>
    </row>
    <row r="29" spans="1:12" ht="30.75" customHeight="1" x14ac:dyDescent="0.2">
      <c r="A29" s="240"/>
      <c r="B29" s="241"/>
      <c r="C29" s="87" t="s">
        <v>58</v>
      </c>
      <c r="D29" s="85" t="s">
        <v>59</v>
      </c>
      <c r="E29" s="83">
        <v>1</v>
      </c>
      <c r="F29" s="86">
        <f t="shared" si="0"/>
        <v>72660</v>
      </c>
      <c r="G29" s="23">
        <v>10230</v>
      </c>
      <c r="H29" s="23">
        <f t="shared" si="1"/>
        <v>10230</v>
      </c>
      <c r="I29" s="23">
        <v>12700</v>
      </c>
      <c r="J29" s="23">
        <f>I29</f>
        <v>12700</v>
      </c>
      <c r="K29" s="23">
        <v>13400</v>
      </c>
      <c r="L29" s="23">
        <f>K29</f>
        <v>13400</v>
      </c>
    </row>
    <row r="30" spans="1:12" ht="40.5" customHeight="1" x14ac:dyDescent="0.2">
      <c r="A30" s="88" t="s">
        <v>60</v>
      </c>
      <c r="B30" s="89" t="s">
        <v>61</v>
      </c>
      <c r="C30" s="90" t="s">
        <v>62</v>
      </c>
      <c r="D30" s="85" t="s">
        <v>63</v>
      </c>
      <c r="E30" s="83">
        <v>1</v>
      </c>
      <c r="F30" s="86">
        <f t="shared" si="0"/>
        <v>72660</v>
      </c>
      <c r="G30" s="23">
        <v>10230</v>
      </c>
      <c r="H30" s="23">
        <f t="shared" si="1"/>
        <v>10230</v>
      </c>
      <c r="I30" s="23">
        <v>12700</v>
      </c>
      <c r="J30" s="23">
        <f>I30</f>
        <v>12700</v>
      </c>
      <c r="K30" s="23">
        <v>13400</v>
      </c>
      <c r="L30" s="23">
        <f>K30</f>
        <v>13400</v>
      </c>
    </row>
    <row r="31" spans="1:12" ht="36.75" customHeight="1" x14ac:dyDescent="0.2">
      <c r="A31" s="231" t="s">
        <v>64</v>
      </c>
      <c r="B31" s="189" t="s">
        <v>65</v>
      </c>
      <c r="C31" s="81" t="s">
        <v>66</v>
      </c>
      <c r="D31" s="82" t="s">
        <v>67</v>
      </c>
      <c r="E31" s="83">
        <v>1</v>
      </c>
      <c r="F31" s="22">
        <f t="shared" si="0"/>
        <v>49900</v>
      </c>
      <c r="G31" s="23">
        <v>11550</v>
      </c>
      <c r="H31" s="23">
        <f t="shared" si="1"/>
        <v>11550</v>
      </c>
      <c r="I31" s="23">
        <v>13400</v>
      </c>
      <c r="J31" s="23">
        <f>I31</f>
        <v>13400</v>
      </c>
      <c r="K31" s="84"/>
      <c r="L31" s="84"/>
    </row>
    <row r="32" spans="1:12" ht="37.5" customHeight="1" x14ac:dyDescent="0.2">
      <c r="A32" s="236"/>
      <c r="B32" s="190"/>
      <c r="C32" s="81" t="s">
        <v>66</v>
      </c>
      <c r="D32" s="82" t="s">
        <v>67</v>
      </c>
      <c r="E32" s="83">
        <v>2</v>
      </c>
      <c r="F32" s="22">
        <f t="shared" si="0"/>
        <v>26800</v>
      </c>
      <c r="G32" s="23">
        <v>13400</v>
      </c>
      <c r="H32" s="23">
        <f t="shared" si="1"/>
        <v>13400</v>
      </c>
      <c r="I32" s="23"/>
      <c r="J32" s="23"/>
      <c r="K32" s="84"/>
      <c r="L32" s="84"/>
    </row>
    <row r="33" spans="1:12" ht="37.5" customHeight="1" x14ac:dyDescent="0.2">
      <c r="A33" s="237"/>
      <c r="B33" s="242"/>
      <c r="C33" s="81" t="s">
        <v>66</v>
      </c>
      <c r="D33" s="82" t="s">
        <v>67</v>
      </c>
      <c r="E33" s="83">
        <v>1</v>
      </c>
      <c r="F33" s="86">
        <f t="shared" si="0"/>
        <v>72660</v>
      </c>
      <c r="G33" s="23">
        <v>10230</v>
      </c>
      <c r="H33" s="23">
        <f t="shared" si="1"/>
        <v>10230</v>
      </c>
      <c r="I33" s="23">
        <v>12700</v>
      </c>
      <c r="J33" s="23">
        <f>I33</f>
        <v>12700</v>
      </c>
      <c r="K33" s="23">
        <v>13400</v>
      </c>
      <c r="L33" s="23">
        <f>K33</f>
        <v>13400</v>
      </c>
    </row>
    <row r="34" spans="1:12" ht="33" customHeight="1" x14ac:dyDescent="0.2">
      <c r="A34" s="230" t="s">
        <v>72</v>
      </c>
      <c r="B34" s="221" t="s">
        <v>73</v>
      </c>
      <c r="C34" s="81" t="s">
        <v>74</v>
      </c>
      <c r="D34" s="85" t="s">
        <v>75</v>
      </c>
      <c r="E34" s="83">
        <v>1</v>
      </c>
      <c r="F34" s="22">
        <f>G34+H34+I34+J34+K34+L34</f>
        <v>49900</v>
      </c>
      <c r="G34" s="23">
        <v>11550</v>
      </c>
      <c r="H34" s="23">
        <f t="shared" si="1"/>
        <v>11550</v>
      </c>
      <c r="I34" s="23">
        <v>13400</v>
      </c>
      <c r="J34" s="23">
        <f>I34</f>
        <v>13400</v>
      </c>
      <c r="K34" s="23"/>
      <c r="L34" s="23"/>
    </row>
    <row r="35" spans="1:12" ht="33" customHeight="1" x14ac:dyDescent="0.2">
      <c r="A35" s="230"/>
      <c r="B35" s="221"/>
      <c r="C35" s="81" t="s">
        <v>74</v>
      </c>
      <c r="D35" s="85" t="s">
        <v>75</v>
      </c>
      <c r="E35" s="83">
        <v>2</v>
      </c>
      <c r="F35" s="22">
        <f>G35+H35+I35+J35+K35+L35</f>
        <v>26800</v>
      </c>
      <c r="G35" s="23">
        <v>13400</v>
      </c>
      <c r="H35" s="23">
        <f t="shared" si="1"/>
        <v>13400</v>
      </c>
      <c r="I35" s="23"/>
      <c r="J35" s="23"/>
      <c r="K35" s="23"/>
      <c r="L35" s="23"/>
    </row>
    <row r="36" spans="1:12" ht="36" customHeight="1" x14ac:dyDescent="0.2">
      <c r="A36" s="230"/>
      <c r="B36" s="221"/>
      <c r="C36" s="81" t="s">
        <v>74</v>
      </c>
      <c r="D36" s="85" t="s">
        <v>75</v>
      </c>
      <c r="E36" s="83">
        <v>2</v>
      </c>
      <c r="F36" s="22">
        <f t="shared" ref="F36:F72" si="2">G36+H36+I36+J36+K36+L36</f>
        <v>52200</v>
      </c>
      <c r="G36" s="23">
        <v>12700</v>
      </c>
      <c r="H36" s="23">
        <f t="shared" si="1"/>
        <v>12700</v>
      </c>
      <c r="I36" s="23">
        <v>13400</v>
      </c>
      <c r="J36" s="23">
        <f>I36</f>
        <v>13400</v>
      </c>
      <c r="K36" s="23"/>
      <c r="L36" s="23"/>
    </row>
    <row r="37" spans="1:12" ht="36.75" customHeight="1" x14ac:dyDescent="0.2">
      <c r="A37" s="230" t="s">
        <v>77</v>
      </c>
      <c r="B37" s="235" t="s">
        <v>78</v>
      </c>
      <c r="C37" s="81" t="s">
        <v>79</v>
      </c>
      <c r="D37" s="85" t="s">
        <v>80</v>
      </c>
      <c r="E37" s="91">
        <v>1</v>
      </c>
      <c r="F37" s="86">
        <f>G37+H37+I37+J37+K37+L37</f>
        <v>72660</v>
      </c>
      <c r="G37" s="23">
        <v>10230</v>
      </c>
      <c r="H37" s="23">
        <f>G37</f>
        <v>10230</v>
      </c>
      <c r="I37" s="23">
        <v>12700</v>
      </c>
      <c r="J37" s="23">
        <f>I37</f>
        <v>12700</v>
      </c>
      <c r="K37" s="23">
        <v>13400</v>
      </c>
      <c r="L37" s="23">
        <f>K37</f>
        <v>13400</v>
      </c>
    </row>
    <row r="38" spans="1:12" ht="32.25" customHeight="1" x14ac:dyDescent="0.2">
      <c r="A38" s="230"/>
      <c r="B38" s="235"/>
      <c r="C38" s="81" t="s">
        <v>79</v>
      </c>
      <c r="D38" s="85" t="s">
        <v>80</v>
      </c>
      <c r="E38" s="11">
        <v>2</v>
      </c>
      <c r="F38" s="22">
        <f>G38+H38+I38+J38+K38+L38</f>
        <v>52200</v>
      </c>
      <c r="G38" s="23">
        <v>12700</v>
      </c>
      <c r="H38" s="23">
        <f t="shared" si="1"/>
        <v>12700</v>
      </c>
      <c r="I38" s="23">
        <v>13400</v>
      </c>
      <c r="J38" s="23">
        <f>I38</f>
        <v>13400</v>
      </c>
      <c r="K38" s="23"/>
      <c r="L38" s="23"/>
    </row>
    <row r="39" spans="1:12" ht="42.75" customHeight="1" x14ac:dyDescent="0.2">
      <c r="A39" s="230"/>
      <c r="B39" s="235"/>
      <c r="C39" s="81" t="s">
        <v>79</v>
      </c>
      <c r="D39" s="85" t="s">
        <v>80</v>
      </c>
      <c r="E39" s="83">
        <v>3</v>
      </c>
      <c r="F39" s="22">
        <f>G39+H39+I39+J39+K39+L39</f>
        <v>26800</v>
      </c>
      <c r="G39" s="23">
        <v>13400</v>
      </c>
      <c r="H39" s="23">
        <f t="shared" si="1"/>
        <v>13400</v>
      </c>
      <c r="I39" s="23"/>
      <c r="J39" s="23"/>
      <c r="K39" s="23"/>
      <c r="L39" s="23"/>
    </row>
    <row r="40" spans="1:12" ht="33" customHeight="1" x14ac:dyDescent="0.2">
      <c r="A40" s="230"/>
      <c r="B40" s="235"/>
      <c r="C40" s="81" t="s">
        <v>82</v>
      </c>
      <c r="D40" s="85" t="s">
        <v>83</v>
      </c>
      <c r="E40" s="91">
        <v>1</v>
      </c>
      <c r="F40" s="22">
        <f t="shared" si="2"/>
        <v>72660</v>
      </c>
      <c r="G40" s="23">
        <v>10230</v>
      </c>
      <c r="H40" s="23">
        <f t="shared" si="1"/>
        <v>10230</v>
      </c>
      <c r="I40" s="23">
        <v>12700</v>
      </c>
      <c r="J40" s="23">
        <f>I40</f>
        <v>12700</v>
      </c>
      <c r="K40" s="23">
        <v>13400</v>
      </c>
      <c r="L40" s="23">
        <f>K40</f>
        <v>13400</v>
      </c>
    </row>
    <row r="41" spans="1:12" ht="33" customHeight="1" x14ac:dyDescent="0.2">
      <c r="A41" s="230"/>
      <c r="B41" s="235"/>
      <c r="C41" s="81" t="s">
        <v>82</v>
      </c>
      <c r="D41" s="85" t="s">
        <v>83</v>
      </c>
      <c r="E41" s="11">
        <v>2</v>
      </c>
      <c r="F41" s="22">
        <f t="shared" si="2"/>
        <v>52200</v>
      </c>
      <c r="G41" s="23">
        <v>12700</v>
      </c>
      <c r="H41" s="23">
        <f t="shared" si="1"/>
        <v>12700</v>
      </c>
      <c r="I41" s="23">
        <v>13400</v>
      </c>
      <c r="J41" s="23">
        <f>I41</f>
        <v>13400</v>
      </c>
      <c r="K41" s="23"/>
      <c r="L41" s="23"/>
    </row>
    <row r="42" spans="1:12" ht="31.5" customHeight="1" x14ac:dyDescent="0.2">
      <c r="A42" s="230"/>
      <c r="B42" s="235"/>
      <c r="C42" s="81" t="s">
        <v>82</v>
      </c>
      <c r="D42" s="85" t="s">
        <v>83</v>
      </c>
      <c r="E42" s="83">
        <v>3</v>
      </c>
      <c r="F42" s="22">
        <f t="shared" si="2"/>
        <v>26800</v>
      </c>
      <c r="G42" s="23">
        <v>13400</v>
      </c>
      <c r="H42" s="23">
        <f t="shared" si="1"/>
        <v>13400</v>
      </c>
      <c r="I42" s="23"/>
      <c r="J42" s="23"/>
      <c r="K42" s="23"/>
      <c r="L42" s="23"/>
    </row>
    <row r="43" spans="1:12" ht="33" customHeight="1" x14ac:dyDescent="0.2">
      <c r="A43" s="230"/>
      <c r="B43" s="235"/>
      <c r="C43" s="92" t="s">
        <v>84</v>
      </c>
      <c r="D43" s="93" t="s">
        <v>136</v>
      </c>
      <c r="E43" s="91">
        <v>1</v>
      </c>
      <c r="F43" s="86">
        <f t="shared" si="2"/>
        <v>72660</v>
      </c>
      <c r="G43" s="23">
        <v>10230</v>
      </c>
      <c r="H43" s="23">
        <f t="shared" si="1"/>
        <v>10230</v>
      </c>
      <c r="I43" s="23">
        <v>12700</v>
      </c>
      <c r="J43" s="23">
        <f>I43</f>
        <v>12700</v>
      </c>
      <c r="K43" s="23">
        <v>13400</v>
      </c>
      <c r="L43" s="23">
        <f>K43</f>
        <v>13400</v>
      </c>
    </row>
    <row r="44" spans="1:12" ht="33" customHeight="1" x14ac:dyDescent="0.2">
      <c r="A44" s="230"/>
      <c r="B44" s="235"/>
      <c r="C44" s="81" t="s">
        <v>84</v>
      </c>
      <c r="D44" s="82" t="s">
        <v>136</v>
      </c>
      <c r="E44" s="11">
        <v>2</v>
      </c>
      <c r="F44" s="22">
        <f t="shared" si="2"/>
        <v>52200</v>
      </c>
      <c r="G44" s="23">
        <v>12700</v>
      </c>
      <c r="H44" s="23">
        <f t="shared" si="1"/>
        <v>12700</v>
      </c>
      <c r="I44" s="23">
        <v>13400</v>
      </c>
      <c r="J44" s="23">
        <f>I44</f>
        <v>13400</v>
      </c>
      <c r="K44" s="23"/>
      <c r="L44" s="23"/>
    </row>
    <row r="45" spans="1:12" ht="33" customHeight="1" x14ac:dyDescent="0.2">
      <c r="A45" s="230"/>
      <c r="B45" s="235"/>
      <c r="C45" s="94" t="s">
        <v>84</v>
      </c>
      <c r="D45" s="82" t="s">
        <v>136</v>
      </c>
      <c r="E45" s="83">
        <v>3</v>
      </c>
      <c r="F45" s="22">
        <f t="shared" si="2"/>
        <v>26800</v>
      </c>
      <c r="G45" s="23">
        <v>13400</v>
      </c>
      <c r="H45" s="23">
        <f t="shared" si="1"/>
        <v>13400</v>
      </c>
      <c r="I45" s="23"/>
      <c r="J45" s="23"/>
      <c r="K45" s="23"/>
      <c r="L45" s="23"/>
    </row>
    <row r="46" spans="1:12" ht="27" customHeight="1" x14ac:dyDescent="0.2">
      <c r="A46" s="231" t="s">
        <v>86</v>
      </c>
      <c r="B46" s="222" t="s">
        <v>87</v>
      </c>
      <c r="C46" s="81" t="s">
        <v>88</v>
      </c>
      <c r="D46" s="85" t="s">
        <v>89</v>
      </c>
      <c r="E46" s="83">
        <v>1</v>
      </c>
      <c r="F46" s="86">
        <f t="shared" si="2"/>
        <v>72660</v>
      </c>
      <c r="G46" s="23">
        <v>10230</v>
      </c>
      <c r="H46" s="23">
        <f t="shared" si="1"/>
        <v>10230</v>
      </c>
      <c r="I46" s="23">
        <v>12700</v>
      </c>
      <c r="J46" s="23">
        <f>I46</f>
        <v>12700</v>
      </c>
      <c r="K46" s="23">
        <v>13400</v>
      </c>
      <c r="L46" s="23">
        <f>K46</f>
        <v>13400</v>
      </c>
    </row>
    <row r="47" spans="1:12" ht="27" customHeight="1" x14ac:dyDescent="0.2">
      <c r="A47" s="236"/>
      <c r="B47" s="223"/>
      <c r="C47" s="81" t="s">
        <v>88</v>
      </c>
      <c r="D47" s="85" t="s">
        <v>89</v>
      </c>
      <c r="E47" s="83">
        <v>2</v>
      </c>
      <c r="F47" s="22">
        <f t="shared" si="2"/>
        <v>52200</v>
      </c>
      <c r="G47" s="23">
        <v>12700</v>
      </c>
      <c r="H47" s="23">
        <f t="shared" si="1"/>
        <v>12700</v>
      </c>
      <c r="I47" s="23">
        <v>13400</v>
      </c>
      <c r="J47" s="23">
        <f>I47</f>
        <v>13400</v>
      </c>
      <c r="K47" s="23"/>
      <c r="L47" s="23"/>
    </row>
    <row r="48" spans="1:12" ht="27" customHeight="1" x14ac:dyDescent="0.2">
      <c r="A48" s="236"/>
      <c r="B48" s="223"/>
      <c r="C48" s="81" t="s">
        <v>88</v>
      </c>
      <c r="D48" s="85" t="s">
        <v>89</v>
      </c>
      <c r="E48" s="83">
        <v>3</v>
      </c>
      <c r="F48" s="22">
        <f t="shared" si="2"/>
        <v>26800</v>
      </c>
      <c r="G48" s="23">
        <v>13400</v>
      </c>
      <c r="H48" s="23">
        <f t="shared" si="1"/>
        <v>13400</v>
      </c>
      <c r="I48" s="23"/>
      <c r="J48" s="23"/>
      <c r="K48" s="23"/>
      <c r="L48" s="23"/>
    </row>
    <row r="49" spans="1:12" ht="27" customHeight="1" x14ac:dyDescent="0.2">
      <c r="A49" s="236"/>
      <c r="B49" s="223"/>
      <c r="C49" s="81" t="s">
        <v>88</v>
      </c>
      <c r="D49" s="85" t="s">
        <v>89</v>
      </c>
      <c r="E49" s="83">
        <v>1</v>
      </c>
      <c r="F49" s="22">
        <f t="shared" si="2"/>
        <v>49900</v>
      </c>
      <c r="G49" s="23">
        <v>11550</v>
      </c>
      <c r="H49" s="23">
        <f t="shared" si="1"/>
        <v>11550</v>
      </c>
      <c r="I49" s="23">
        <v>13400</v>
      </c>
      <c r="J49" s="23">
        <f>I49</f>
        <v>13400</v>
      </c>
      <c r="K49" s="23"/>
      <c r="L49" s="23"/>
    </row>
    <row r="50" spans="1:12" ht="29.25" customHeight="1" x14ac:dyDescent="0.2">
      <c r="A50" s="236"/>
      <c r="B50" s="223"/>
      <c r="C50" s="81" t="s">
        <v>88</v>
      </c>
      <c r="D50" s="85" t="s">
        <v>89</v>
      </c>
      <c r="E50" s="83">
        <v>2</v>
      </c>
      <c r="F50" s="22">
        <f t="shared" si="2"/>
        <v>26800</v>
      </c>
      <c r="G50" s="23">
        <v>13400</v>
      </c>
      <c r="H50" s="23">
        <f t="shared" si="1"/>
        <v>13400</v>
      </c>
      <c r="I50" s="23"/>
      <c r="J50" s="23"/>
      <c r="K50" s="23"/>
      <c r="L50" s="23"/>
    </row>
    <row r="51" spans="1:12" ht="27" customHeight="1" x14ac:dyDescent="0.2">
      <c r="A51" s="236"/>
      <c r="B51" s="223"/>
      <c r="C51" s="81" t="s">
        <v>96</v>
      </c>
      <c r="D51" s="85" t="s">
        <v>97</v>
      </c>
      <c r="E51" s="83">
        <v>1</v>
      </c>
      <c r="F51" s="86">
        <f t="shared" si="2"/>
        <v>72660</v>
      </c>
      <c r="G51" s="23">
        <v>10230</v>
      </c>
      <c r="H51" s="23">
        <f t="shared" si="1"/>
        <v>10230</v>
      </c>
      <c r="I51" s="23">
        <v>12700</v>
      </c>
      <c r="J51" s="23">
        <f>I51</f>
        <v>12700</v>
      </c>
      <c r="K51" s="23">
        <v>13400</v>
      </c>
      <c r="L51" s="23">
        <f>K51</f>
        <v>13400</v>
      </c>
    </row>
    <row r="52" spans="1:12" ht="27" customHeight="1" x14ac:dyDescent="0.2">
      <c r="A52" s="236"/>
      <c r="B52" s="223"/>
      <c r="C52" s="81" t="s">
        <v>96</v>
      </c>
      <c r="D52" s="85" t="s">
        <v>97</v>
      </c>
      <c r="E52" s="83">
        <v>2</v>
      </c>
      <c r="F52" s="22">
        <f t="shared" si="2"/>
        <v>52200</v>
      </c>
      <c r="G52" s="23">
        <v>12700</v>
      </c>
      <c r="H52" s="23">
        <f t="shared" si="1"/>
        <v>12700</v>
      </c>
      <c r="I52" s="23">
        <v>13400</v>
      </c>
      <c r="J52" s="23">
        <f>I52</f>
        <v>13400</v>
      </c>
      <c r="K52" s="23"/>
      <c r="L52" s="23"/>
    </row>
    <row r="53" spans="1:12" ht="27" customHeight="1" x14ac:dyDescent="0.2">
      <c r="A53" s="236"/>
      <c r="B53" s="223"/>
      <c r="C53" s="81" t="s">
        <v>96</v>
      </c>
      <c r="D53" s="85" t="s">
        <v>97</v>
      </c>
      <c r="E53" s="83">
        <v>3</v>
      </c>
      <c r="F53" s="22">
        <f t="shared" si="2"/>
        <v>26800</v>
      </c>
      <c r="G53" s="23">
        <v>13400</v>
      </c>
      <c r="H53" s="23">
        <f t="shared" si="1"/>
        <v>13400</v>
      </c>
      <c r="I53" s="23"/>
      <c r="J53" s="23"/>
      <c r="K53" s="23"/>
      <c r="L53" s="23"/>
    </row>
    <row r="54" spans="1:12" ht="51.75" customHeight="1" x14ac:dyDescent="0.2">
      <c r="A54" s="236"/>
      <c r="B54" s="223"/>
      <c r="C54" s="81" t="s">
        <v>90</v>
      </c>
      <c r="D54" s="85" t="s">
        <v>137</v>
      </c>
      <c r="E54" s="83">
        <v>1</v>
      </c>
      <c r="F54" s="86">
        <f t="shared" si="2"/>
        <v>72660</v>
      </c>
      <c r="G54" s="23">
        <v>10230</v>
      </c>
      <c r="H54" s="23">
        <f t="shared" si="1"/>
        <v>10230</v>
      </c>
      <c r="I54" s="23">
        <v>12700</v>
      </c>
      <c r="J54" s="23">
        <f>I54</f>
        <v>12700</v>
      </c>
      <c r="K54" s="23">
        <v>13400</v>
      </c>
      <c r="L54" s="23">
        <f>K54</f>
        <v>13400</v>
      </c>
    </row>
    <row r="55" spans="1:12" ht="51.75" customHeight="1" x14ac:dyDescent="0.2">
      <c r="A55" s="236"/>
      <c r="B55" s="223"/>
      <c r="C55" s="81" t="s">
        <v>90</v>
      </c>
      <c r="D55" s="85" t="s">
        <v>137</v>
      </c>
      <c r="E55" s="83">
        <v>2</v>
      </c>
      <c r="F55" s="22">
        <f t="shared" si="2"/>
        <v>52200</v>
      </c>
      <c r="G55" s="23">
        <v>12700</v>
      </c>
      <c r="H55" s="23">
        <f t="shared" si="1"/>
        <v>12700</v>
      </c>
      <c r="I55" s="23">
        <v>13400</v>
      </c>
      <c r="J55" s="23">
        <f>I55</f>
        <v>13400</v>
      </c>
      <c r="K55" s="23"/>
      <c r="L55" s="23"/>
    </row>
    <row r="56" spans="1:12" ht="48.75" customHeight="1" x14ac:dyDescent="0.2">
      <c r="A56" s="236"/>
      <c r="B56" s="223"/>
      <c r="C56" s="81" t="s">
        <v>90</v>
      </c>
      <c r="D56" s="85" t="s">
        <v>137</v>
      </c>
      <c r="E56" s="83">
        <v>3</v>
      </c>
      <c r="F56" s="22">
        <f t="shared" si="2"/>
        <v>26800</v>
      </c>
      <c r="G56" s="23">
        <v>13400</v>
      </c>
      <c r="H56" s="23">
        <f t="shared" si="1"/>
        <v>13400</v>
      </c>
      <c r="I56" s="23"/>
      <c r="J56" s="23"/>
      <c r="K56" s="23"/>
      <c r="L56" s="23"/>
    </row>
    <row r="57" spans="1:12" ht="27.75" customHeight="1" x14ac:dyDescent="0.2">
      <c r="A57" s="236"/>
      <c r="B57" s="223"/>
      <c r="C57" s="95" t="s">
        <v>92</v>
      </c>
      <c r="D57" s="96" t="s">
        <v>93</v>
      </c>
      <c r="E57" s="83">
        <v>1</v>
      </c>
      <c r="F57" s="86">
        <f t="shared" si="2"/>
        <v>72660</v>
      </c>
      <c r="G57" s="23">
        <v>10230</v>
      </c>
      <c r="H57" s="23">
        <f t="shared" si="1"/>
        <v>10230</v>
      </c>
      <c r="I57" s="23">
        <v>12700</v>
      </c>
      <c r="J57" s="23">
        <f>I57</f>
        <v>12700</v>
      </c>
      <c r="K57" s="23">
        <v>13400</v>
      </c>
      <c r="L57" s="23">
        <f>K57</f>
        <v>13400</v>
      </c>
    </row>
    <row r="58" spans="1:12" ht="27.75" customHeight="1" x14ac:dyDescent="0.2">
      <c r="A58" s="236"/>
      <c r="B58" s="223"/>
      <c r="C58" s="95" t="s">
        <v>92</v>
      </c>
      <c r="D58" s="96" t="s">
        <v>93</v>
      </c>
      <c r="E58" s="83">
        <v>2</v>
      </c>
      <c r="F58" s="22">
        <f t="shared" si="2"/>
        <v>52200</v>
      </c>
      <c r="G58" s="23">
        <v>12700</v>
      </c>
      <c r="H58" s="23">
        <f t="shared" si="1"/>
        <v>12700</v>
      </c>
      <c r="I58" s="23">
        <v>13400</v>
      </c>
      <c r="J58" s="23">
        <f>I58</f>
        <v>13400</v>
      </c>
      <c r="K58" s="23"/>
      <c r="L58" s="23"/>
    </row>
    <row r="59" spans="1:12" ht="36" customHeight="1" x14ac:dyDescent="0.2">
      <c r="A59" s="236"/>
      <c r="B59" s="223"/>
      <c r="C59" s="95" t="s">
        <v>92</v>
      </c>
      <c r="D59" s="96" t="s">
        <v>93</v>
      </c>
      <c r="E59" s="83">
        <v>3</v>
      </c>
      <c r="F59" s="22">
        <f t="shared" si="2"/>
        <v>26800</v>
      </c>
      <c r="G59" s="23">
        <v>13400</v>
      </c>
      <c r="H59" s="23">
        <f t="shared" si="1"/>
        <v>13400</v>
      </c>
      <c r="I59" s="23"/>
      <c r="J59" s="23"/>
      <c r="K59" s="23"/>
      <c r="L59" s="23"/>
    </row>
    <row r="60" spans="1:12" ht="33" customHeight="1" x14ac:dyDescent="0.2">
      <c r="A60" s="236"/>
      <c r="B60" s="223"/>
      <c r="C60" s="81" t="s">
        <v>94</v>
      </c>
      <c r="D60" s="85" t="s">
        <v>95</v>
      </c>
      <c r="E60" s="83">
        <v>1</v>
      </c>
      <c r="F60" s="86">
        <f t="shared" si="2"/>
        <v>72660</v>
      </c>
      <c r="G60" s="23">
        <v>10230</v>
      </c>
      <c r="H60" s="23">
        <f t="shared" si="1"/>
        <v>10230</v>
      </c>
      <c r="I60" s="23">
        <v>12700</v>
      </c>
      <c r="J60" s="23">
        <f>I60</f>
        <v>12700</v>
      </c>
      <c r="K60" s="23">
        <v>13400</v>
      </c>
      <c r="L60" s="23">
        <f>K60</f>
        <v>13400</v>
      </c>
    </row>
    <row r="61" spans="1:12" ht="33" customHeight="1" x14ac:dyDescent="0.2">
      <c r="A61" s="236"/>
      <c r="B61" s="223"/>
      <c r="C61" s="81" t="s">
        <v>94</v>
      </c>
      <c r="D61" s="85" t="s">
        <v>95</v>
      </c>
      <c r="E61" s="83">
        <v>2</v>
      </c>
      <c r="F61" s="22">
        <f t="shared" si="2"/>
        <v>52200</v>
      </c>
      <c r="G61" s="23">
        <v>12700</v>
      </c>
      <c r="H61" s="23">
        <f t="shared" si="1"/>
        <v>12700</v>
      </c>
      <c r="I61" s="23">
        <v>13400</v>
      </c>
      <c r="J61" s="23">
        <f>I61</f>
        <v>13400</v>
      </c>
      <c r="K61" s="23"/>
      <c r="L61" s="23"/>
    </row>
    <row r="62" spans="1:12" ht="33" customHeight="1" x14ac:dyDescent="0.2">
      <c r="A62" s="236"/>
      <c r="B62" s="223"/>
      <c r="C62" s="81" t="s">
        <v>94</v>
      </c>
      <c r="D62" s="85" t="s">
        <v>95</v>
      </c>
      <c r="E62" s="83">
        <v>3</v>
      </c>
      <c r="F62" s="22">
        <f t="shared" si="2"/>
        <v>26800</v>
      </c>
      <c r="G62" s="23">
        <v>13400</v>
      </c>
      <c r="H62" s="23">
        <f t="shared" si="1"/>
        <v>13400</v>
      </c>
      <c r="I62" s="23"/>
      <c r="J62" s="23"/>
      <c r="K62" s="23"/>
      <c r="L62" s="23"/>
    </row>
    <row r="63" spans="1:12" ht="33" customHeight="1" x14ac:dyDescent="0.2">
      <c r="A63" s="236"/>
      <c r="B63" s="223"/>
      <c r="C63" s="81" t="s">
        <v>100</v>
      </c>
      <c r="D63" s="85" t="s">
        <v>138</v>
      </c>
      <c r="E63" s="83">
        <v>1</v>
      </c>
      <c r="F63" s="86">
        <f t="shared" si="2"/>
        <v>72660</v>
      </c>
      <c r="G63" s="23">
        <v>10230</v>
      </c>
      <c r="H63" s="23">
        <f t="shared" si="1"/>
        <v>10230</v>
      </c>
      <c r="I63" s="23">
        <v>12700</v>
      </c>
      <c r="J63" s="23">
        <f>I63</f>
        <v>12700</v>
      </c>
      <c r="K63" s="23">
        <v>13400</v>
      </c>
      <c r="L63" s="23">
        <f>K63</f>
        <v>13400</v>
      </c>
    </row>
    <row r="64" spans="1:12" ht="30.75" customHeight="1" x14ac:dyDescent="0.2">
      <c r="A64" s="236"/>
      <c r="B64" s="223"/>
      <c r="C64" s="81" t="s">
        <v>100</v>
      </c>
      <c r="D64" s="85" t="s">
        <v>138</v>
      </c>
      <c r="E64" s="83">
        <v>2</v>
      </c>
      <c r="F64" s="22">
        <f t="shared" si="2"/>
        <v>52200</v>
      </c>
      <c r="G64" s="23">
        <v>12700</v>
      </c>
      <c r="H64" s="23">
        <f t="shared" si="1"/>
        <v>12700</v>
      </c>
      <c r="I64" s="23">
        <v>13400</v>
      </c>
      <c r="J64" s="23">
        <f>I64</f>
        <v>13400</v>
      </c>
      <c r="K64" s="23"/>
      <c r="L64" s="23"/>
    </row>
    <row r="65" spans="1:12" ht="30.75" customHeight="1" outlineLevel="1" x14ac:dyDescent="0.2">
      <c r="A65" s="237"/>
      <c r="B65" s="232"/>
      <c r="C65" s="81" t="s">
        <v>100</v>
      </c>
      <c r="D65" s="85" t="s">
        <v>138</v>
      </c>
      <c r="E65" s="83">
        <v>3</v>
      </c>
      <c r="F65" s="22">
        <f t="shared" si="2"/>
        <v>26800</v>
      </c>
      <c r="G65" s="23">
        <v>13400</v>
      </c>
      <c r="H65" s="23">
        <f t="shared" si="1"/>
        <v>13400</v>
      </c>
      <c r="I65" s="23"/>
      <c r="J65" s="23"/>
      <c r="K65" s="23"/>
      <c r="L65" s="23"/>
    </row>
    <row r="66" spans="1:12" ht="48.75" customHeight="1" x14ac:dyDescent="0.2">
      <c r="A66" s="238">
        <v>14</v>
      </c>
      <c r="B66" s="222" t="s">
        <v>103</v>
      </c>
      <c r="C66" s="81" t="s">
        <v>104</v>
      </c>
      <c r="D66" s="85" t="s">
        <v>139</v>
      </c>
      <c r="E66" s="83">
        <v>1</v>
      </c>
      <c r="F66" s="22">
        <f t="shared" si="2"/>
        <v>49900</v>
      </c>
      <c r="G66" s="23">
        <v>11550</v>
      </c>
      <c r="H66" s="23">
        <f t="shared" si="1"/>
        <v>11550</v>
      </c>
      <c r="I66" s="23">
        <v>13400</v>
      </c>
      <c r="J66" s="23">
        <f>I66</f>
        <v>13400</v>
      </c>
      <c r="K66" s="23"/>
      <c r="L66" s="23"/>
    </row>
    <row r="67" spans="1:12" ht="50.25" customHeight="1" x14ac:dyDescent="0.2">
      <c r="A67" s="238"/>
      <c r="B67" s="239"/>
      <c r="C67" s="81" t="s">
        <v>104</v>
      </c>
      <c r="D67" s="85" t="s">
        <v>139</v>
      </c>
      <c r="E67" s="83">
        <v>2</v>
      </c>
      <c r="F67" s="22">
        <f t="shared" si="2"/>
        <v>26800</v>
      </c>
      <c r="G67" s="23">
        <v>13400</v>
      </c>
      <c r="H67" s="23">
        <f t="shared" si="1"/>
        <v>13400</v>
      </c>
      <c r="I67" s="23"/>
      <c r="J67" s="23"/>
      <c r="K67" s="23"/>
      <c r="L67" s="23"/>
    </row>
    <row r="68" spans="1:12" ht="45.75" customHeight="1" x14ac:dyDescent="0.2">
      <c r="A68" s="230" t="s">
        <v>107</v>
      </c>
      <c r="B68" s="232" t="s">
        <v>108</v>
      </c>
      <c r="C68" s="81" t="s">
        <v>109</v>
      </c>
      <c r="D68" s="82" t="s">
        <v>110</v>
      </c>
      <c r="E68" s="83">
        <v>1</v>
      </c>
      <c r="F68" s="22">
        <f t="shared" si="2"/>
        <v>49900</v>
      </c>
      <c r="G68" s="23">
        <v>11550</v>
      </c>
      <c r="H68" s="23">
        <f t="shared" si="1"/>
        <v>11550</v>
      </c>
      <c r="I68" s="23">
        <v>13400</v>
      </c>
      <c r="J68" s="23">
        <f>I68</f>
        <v>13400</v>
      </c>
      <c r="K68" s="23"/>
      <c r="L68" s="23"/>
    </row>
    <row r="69" spans="1:12" ht="45.75" customHeight="1" x14ac:dyDescent="0.2">
      <c r="A69" s="231"/>
      <c r="B69" s="222"/>
      <c r="C69" s="97" t="s">
        <v>109</v>
      </c>
      <c r="D69" s="98" t="s">
        <v>110</v>
      </c>
      <c r="E69" s="99">
        <v>2</v>
      </c>
      <c r="F69" s="69">
        <f t="shared" si="2"/>
        <v>26800</v>
      </c>
      <c r="G69" s="70">
        <v>13400</v>
      </c>
      <c r="H69" s="70">
        <f t="shared" si="1"/>
        <v>13400</v>
      </c>
      <c r="I69" s="70"/>
      <c r="J69" s="70"/>
      <c r="K69" s="70"/>
      <c r="L69" s="70"/>
    </row>
    <row r="70" spans="1:12" ht="45.75" customHeight="1" x14ac:dyDescent="0.2">
      <c r="A70" s="205" t="s">
        <v>115</v>
      </c>
      <c r="B70" s="233" t="s">
        <v>140</v>
      </c>
      <c r="C70" s="56" t="s">
        <v>117</v>
      </c>
      <c r="D70" s="19" t="s">
        <v>118</v>
      </c>
      <c r="E70" s="100">
        <v>1</v>
      </c>
      <c r="F70" s="86">
        <f t="shared" si="2"/>
        <v>72660</v>
      </c>
      <c r="G70" s="23">
        <v>10230</v>
      </c>
      <c r="H70" s="23">
        <f t="shared" si="1"/>
        <v>10230</v>
      </c>
      <c r="I70" s="23">
        <v>12700</v>
      </c>
      <c r="J70" s="23">
        <f>I70</f>
        <v>12700</v>
      </c>
      <c r="K70" s="23">
        <v>13400</v>
      </c>
      <c r="L70" s="23">
        <f>K70</f>
        <v>13400</v>
      </c>
    </row>
    <row r="71" spans="1:12" ht="45.75" customHeight="1" x14ac:dyDescent="0.2">
      <c r="A71" s="191"/>
      <c r="B71" s="234"/>
      <c r="C71" s="101" t="s">
        <v>117</v>
      </c>
      <c r="D71" s="67" t="s">
        <v>118</v>
      </c>
      <c r="E71" s="102">
        <v>2</v>
      </c>
      <c r="F71" s="69">
        <f t="shared" si="2"/>
        <v>52200</v>
      </c>
      <c r="G71" s="70">
        <v>12700</v>
      </c>
      <c r="H71" s="70">
        <f t="shared" si="1"/>
        <v>12700</v>
      </c>
      <c r="I71" s="70">
        <v>13400</v>
      </c>
      <c r="J71" s="70">
        <f>I71</f>
        <v>13400</v>
      </c>
      <c r="K71" s="70"/>
      <c r="L71" s="70"/>
    </row>
    <row r="72" spans="1:12" ht="45.75" customHeight="1" x14ac:dyDescent="0.2">
      <c r="A72" s="56" t="s">
        <v>68</v>
      </c>
      <c r="B72" s="20" t="s">
        <v>69</v>
      </c>
      <c r="C72" s="56" t="s">
        <v>70</v>
      </c>
      <c r="D72" s="19" t="s">
        <v>71</v>
      </c>
      <c r="E72" s="100">
        <v>1</v>
      </c>
      <c r="F72" s="86">
        <f t="shared" si="2"/>
        <v>72660</v>
      </c>
      <c r="G72" s="23">
        <v>10230</v>
      </c>
      <c r="H72" s="23">
        <f t="shared" si="1"/>
        <v>10230</v>
      </c>
      <c r="I72" s="23">
        <v>12700</v>
      </c>
      <c r="J72" s="23">
        <f>I72</f>
        <v>12700</v>
      </c>
      <c r="K72" s="23">
        <v>13400</v>
      </c>
      <c r="L72" s="23">
        <f>K72</f>
        <v>13400</v>
      </c>
    </row>
    <row r="73" spans="1:12" ht="45.75" customHeight="1" x14ac:dyDescent="0.2">
      <c r="A73" s="71"/>
      <c r="B73" s="62"/>
      <c r="C73" s="71"/>
      <c r="D73" s="72"/>
      <c r="E73" s="103"/>
      <c r="F73" s="73"/>
      <c r="G73" s="74"/>
      <c r="H73" s="74"/>
      <c r="I73" s="74"/>
      <c r="J73" s="74"/>
      <c r="K73" s="74"/>
      <c r="L73" s="74"/>
    </row>
    <row r="74" spans="1:12" ht="31.5" customHeight="1" x14ac:dyDescent="0.25">
      <c r="A74" s="1"/>
      <c r="B74" s="196" t="s">
        <v>141</v>
      </c>
      <c r="C74" s="196"/>
      <c r="D74" s="196"/>
      <c r="E74" s="196"/>
      <c r="F74" s="196"/>
      <c r="G74" s="196"/>
      <c r="H74" s="1"/>
      <c r="I74" s="1"/>
      <c r="J74" s="1"/>
      <c r="K74" s="1"/>
      <c r="L74" s="1"/>
    </row>
    <row r="75" spans="1:12" ht="18.75" x14ac:dyDescent="0.3">
      <c r="A75" s="1"/>
      <c r="B75" s="6" t="s">
        <v>127</v>
      </c>
      <c r="C75" s="6" t="s">
        <v>128</v>
      </c>
      <c r="D75" s="6" t="s">
        <v>129</v>
      </c>
      <c r="E75" s="103"/>
      <c r="F75" s="1"/>
      <c r="G75" s="1"/>
      <c r="H75" s="1"/>
      <c r="I75" s="1"/>
      <c r="J75" s="1"/>
      <c r="K75" s="1"/>
      <c r="L75" s="1"/>
    </row>
    <row r="76" spans="1:12" x14ac:dyDescent="0.2">
      <c r="E76" s="104"/>
    </row>
    <row r="77" spans="1:12" x14ac:dyDescent="0.2">
      <c r="E77" s="104"/>
    </row>
    <row r="78" spans="1:12" x14ac:dyDescent="0.2">
      <c r="E78" s="104"/>
    </row>
    <row r="79" spans="1:12" x14ac:dyDescent="0.2">
      <c r="E79" s="104"/>
    </row>
    <row r="80" spans="1:12" x14ac:dyDescent="0.2">
      <c r="E80" s="104"/>
    </row>
    <row r="81" spans="5:5" x14ac:dyDescent="0.2">
      <c r="E81" s="104"/>
    </row>
    <row r="82" spans="5:5" x14ac:dyDescent="0.2">
      <c r="E82" s="104"/>
    </row>
    <row r="83" spans="5:5" x14ac:dyDescent="0.2">
      <c r="E83" s="104"/>
    </row>
    <row r="84" spans="5:5" x14ac:dyDescent="0.2">
      <c r="E84" s="104"/>
    </row>
    <row r="85" spans="5:5" x14ac:dyDescent="0.2">
      <c r="E85" s="104"/>
    </row>
    <row r="86" spans="5:5" x14ac:dyDescent="0.2">
      <c r="E86" s="104"/>
    </row>
    <row r="87" spans="5:5" x14ac:dyDescent="0.2">
      <c r="E87" s="104"/>
    </row>
    <row r="88" spans="5:5" x14ac:dyDescent="0.2">
      <c r="E88" s="104"/>
    </row>
    <row r="89" spans="5:5" x14ac:dyDescent="0.2">
      <c r="E89" s="104"/>
    </row>
    <row r="90" spans="5:5" x14ac:dyDescent="0.2">
      <c r="E90" s="104"/>
    </row>
    <row r="91" spans="5:5" x14ac:dyDescent="0.2">
      <c r="E91" s="104"/>
    </row>
    <row r="92" spans="5:5" x14ac:dyDescent="0.2">
      <c r="E92" s="104"/>
    </row>
    <row r="93" spans="5:5" x14ac:dyDescent="0.2">
      <c r="E93" s="104"/>
    </row>
    <row r="94" spans="5:5" x14ac:dyDescent="0.2">
      <c r="E94" s="104"/>
    </row>
    <row r="95" spans="5:5" x14ac:dyDescent="0.2">
      <c r="E95" s="104"/>
    </row>
    <row r="96" spans="5:5" x14ac:dyDescent="0.2">
      <c r="E96" s="104"/>
    </row>
    <row r="97" spans="5:5" x14ac:dyDescent="0.2">
      <c r="E97" s="76"/>
    </row>
    <row r="98" spans="5:5" x14ac:dyDescent="0.2">
      <c r="E98" s="105"/>
    </row>
  </sheetData>
  <sheetProtection selectLockedCells="1" selectUnlockedCells="1"/>
  <mergeCells count="34">
    <mergeCell ref="A15:A23"/>
    <mergeCell ref="B15:B23"/>
    <mergeCell ref="A6:L6"/>
    <mergeCell ref="A7:A9"/>
    <mergeCell ref="B7:B9"/>
    <mergeCell ref="C7:C9"/>
    <mergeCell ref="D7:D9"/>
    <mergeCell ref="E7:E9"/>
    <mergeCell ref="F7:F9"/>
    <mergeCell ref="G7:L7"/>
    <mergeCell ref="G8:H8"/>
    <mergeCell ref="I8:J8"/>
    <mergeCell ref="K8:L8"/>
    <mergeCell ref="A10:A11"/>
    <mergeCell ref="B10:B11"/>
    <mergeCell ref="A12:A14"/>
    <mergeCell ref="B12:B14"/>
    <mergeCell ref="A24:A29"/>
    <mergeCell ref="B24:B29"/>
    <mergeCell ref="A31:A33"/>
    <mergeCell ref="B31:B33"/>
    <mergeCell ref="A34:A36"/>
    <mergeCell ref="B34:B36"/>
    <mergeCell ref="A37:A45"/>
    <mergeCell ref="B37:B45"/>
    <mergeCell ref="A46:A65"/>
    <mergeCell ref="B46:B65"/>
    <mergeCell ref="A66:A67"/>
    <mergeCell ref="B66:B67"/>
    <mergeCell ref="A68:A69"/>
    <mergeCell ref="B68:B69"/>
    <mergeCell ref="A70:A71"/>
    <mergeCell ref="B70:B71"/>
    <mergeCell ref="B74:G74"/>
  </mergeCells>
  <pageMargins left="0.23622047244094491" right="0.23622047244094491" top="0.55118110236220474" bottom="0.35433070866141736" header="0.31496062992125984" footer="0.31496062992125984"/>
  <pageSetup paperSize="9" scale="63" firstPageNumber="0" orientation="landscape" r:id="rId1"/>
  <headerFooter alignWithMargins="0"/>
  <rowBreaks count="3" manualBreakCount="3">
    <brk id="23" max="11" man="1"/>
    <brk id="45" max="11" man="1"/>
    <brk id="6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U92"/>
  <sheetViews>
    <sheetView view="pageBreakPreview" zoomScale="85" zoomScaleNormal="100" zoomScaleSheetLayoutView="85" workbookViewId="0">
      <selection activeCell="J4" sqref="J4:K4"/>
    </sheetView>
  </sheetViews>
  <sheetFormatPr defaultRowHeight="15" x14ac:dyDescent="0.25"/>
  <cols>
    <col min="1" max="1" width="6.28515625" style="106" customWidth="1"/>
    <col min="2" max="2" width="17.140625" style="106" customWidth="1"/>
    <col min="3" max="3" width="9.5703125" style="106" customWidth="1"/>
    <col min="4" max="4" width="21.140625" style="106" customWidth="1"/>
    <col min="5" max="5" width="23.7109375" style="106" customWidth="1"/>
    <col min="6" max="6" width="11.42578125" style="3" customWidth="1"/>
    <col min="7" max="7" width="17" style="76" hidden="1" customWidth="1"/>
    <col min="8" max="8" width="15.5703125" style="106" customWidth="1"/>
    <col min="9" max="9" width="12" style="106" hidden="1" customWidth="1"/>
    <col min="10" max="10" width="15.7109375" style="106" customWidth="1"/>
    <col min="11" max="11" width="13" style="106" customWidth="1"/>
    <col min="12" max="12" width="13.85546875" style="106" customWidth="1"/>
    <col min="13" max="13" width="18.28515625" style="106" customWidth="1"/>
    <col min="14" max="14" width="12.85546875" style="106" hidden="1" customWidth="1"/>
    <col min="15" max="15" width="11" hidden="1" customWidth="1"/>
    <col min="16" max="16" width="10.28515625" hidden="1" customWidth="1"/>
    <col min="17" max="17" width="11" hidden="1" customWidth="1"/>
    <col min="18" max="18" width="11.42578125" hidden="1" customWidth="1"/>
    <col min="19" max="19" width="12.140625" hidden="1" customWidth="1"/>
    <col min="20" max="20" width="10.5703125" hidden="1" customWidth="1"/>
    <col min="21" max="21" width="0.5703125" customWidth="1"/>
  </cols>
  <sheetData>
    <row r="1" spans="1:21" x14ac:dyDescent="0.25">
      <c r="L1" s="107" t="s">
        <v>0</v>
      </c>
      <c r="M1" s="76"/>
    </row>
    <row r="2" spans="1:21" x14ac:dyDescent="0.25">
      <c r="B2" s="3"/>
      <c r="C2" s="3"/>
      <c r="D2" s="3"/>
      <c r="E2" s="3"/>
      <c r="J2" s="108" t="s">
        <v>1</v>
      </c>
      <c r="K2" s="105"/>
      <c r="L2" s="105"/>
    </row>
    <row r="3" spans="1:21" x14ac:dyDescent="0.25">
      <c r="B3" s="3"/>
      <c r="C3" s="3"/>
      <c r="D3" s="3"/>
      <c r="E3" s="3"/>
      <c r="J3" s="108" t="s">
        <v>2</v>
      </c>
      <c r="K3" s="105"/>
      <c r="L3" s="105"/>
    </row>
    <row r="4" spans="1:21" ht="24" customHeight="1" x14ac:dyDescent="0.25">
      <c r="B4" s="3"/>
      <c r="C4" s="3"/>
      <c r="D4" s="3"/>
      <c r="E4" s="3"/>
      <c r="J4" s="109" t="s">
        <v>176</v>
      </c>
      <c r="K4" s="76"/>
      <c r="L4" s="3"/>
    </row>
    <row r="5" spans="1:21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21" ht="21" customHeight="1" x14ac:dyDescent="0.25">
      <c r="B6" s="270" t="s">
        <v>142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N6" s="110"/>
    </row>
    <row r="7" spans="1:21" ht="18" customHeight="1" x14ac:dyDescent="0.25">
      <c r="A7" s="271" t="s">
        <v>143</v>
      </c>
      <c r="B7" s="267" t="s">
        <v>5</v>
      </c>
      <c r="C7" s="267" t="s">
        <v>6</v>
      </c>
      <c r="D7" s="267" t="s">
        <v>7</v>
      </c>
      <c r="E7" s="267" t="s">
        <v>8</v>
      </c>
      <c r="F7" s="272" t="s">
        <v>144</v>
      </c>
      <c r="G7" s="273" t="s">
        <v>145</v>
      </c>
      <c r="H7" s="267" t="s">
        <v>146</v>
      </c>
      <c r="I7" s="267" t="s">
        <v>147</v>
      </c>
      <c r="J7" s="267" t="s">
        <v>148</v>
      </c>
      <c r="K7" s="267"/>
      <c r="L7" s="267"/>
      <c r="M7" s="267"/>
      <c r="N7" s="268" t="s">
        <v>13</v>
      </c>
      <c r="O7" s="210" t="s">
        <v>14</v>
      </c>
      <c r="P7" s="211"/>
      <c r="Q7" s="212"/>
      <c r="R7" s="213" t="s">
        <v>15</v>
      </c>
      <c r="S7" s="214"/>
      <c r="T7" s="214"/>
      <c r="U7" s="215"/>
    </row>
    <row r="8" spans="1:21" ht="40.5" customHeight="1" x14ac:dyDescent="0.25">
      <c r="A8" s="271"/>
      <c r="B8" s="267"/>
      <c r="C8" s="267"/>
      <c r="D8" s="267"/>
      <c r="E8" s="267"/>
      <c r="F8" s="272"/>
      <c r="G8" s="273"/>
      <c r="H8" s="267"/>
      <c r="I8" s="267"/>
      <c r="J8" s="267" t="s">
        <v>16</v>
      </c>
      <c r="K8" s="267"/>
      <c r="L8" s="267" t="s">
        <v>17</v>
      </c>
      <c r="M8" s="267"/>
      <c r="N8" s="268"/>
      <c r="O8" s="210"/>
      <c r="P8" s="217" t="s">
        <v>21</v>
      </c>
      <c r="Q8" s="218"/>
      <c r="R8" s="219" t="s">
        <v>22</v>
      </c>
      <c r="S8" s="207" t="s">
        <v>23</v>
      </c>
      <c r="T8" s="207"/>
      <c r="U8" s="207"/>
    </row>
    <row r="9" spans="1:21" ht="48" customHeight="1" x14ac:dyDescent="0.25">
      <c r="A9" s="271"/>
      <c r="B9" s="267"/>
      <c r="C9" s="267"/>
      <c r="D9" s="267"/>
      <c r="E9" s="267"/>
      <c r="F9" s="111"/>
      <c r="G9" s="112"/>
      <c r="H9" s="267"/>
      <c r="I9" s="267"/>
      <c r="J9" s="113" t="s">
        <v>24</v>
      </c>
      <c r="K9" s="113" t="s">
        <v>25</v>
      </c>
      <c r="L9" s="113" t="s">
        <v>26</v>
      </c>
      <c r="M9" s="113" t="s">
        <v>27</v>
      </c>
      <c r="N9" s="114"/>
      <c r="O9" s="210"/>
      <c r="P9" s="13" t="s">
        <v>24</v>
      </c>
      <c r="Q9" s="14" t="s">
        <v>25</v>
      </c>
      <c r="R9" s="219"/>
      <c r="S9" s="115" t="s">
        <v>32</v>
      </c>
      <c r="T9" s="16" t="s">
        <v>24</v>
      </c>
      <c r="U9" s="17" t="s">
        <v>25</v>
      </c>
    </row>
    <row r="10" spans="1:21" ht="29.25" customHeight="1" x14ac:dyDescent="0.25">
      <c r="A10" s="266" t="s">
        <v>35</v>
      </c>
      <c r="B10" s="255" t="s">
        <v>36</v>
      </c>
      <c r="C10" s="116" t="s">
        <v>37</v>
      </c>
      <c r="D10" s="117" t="s">
        <v>36</v>
      </c>
      <c r="E10" s="117" t="s">
        <v>36</v>
      </c>
      <c r="F10" s="118">
        <v>1</v>
      </c>
      <c r="G10" s="119">
        <v>28500</v>
      </c>
      <c r="H10" s="120">
        <f>J10+K10+L10</f>
        <v>39900</v>
      </c>
      <c r="I10" s="121">
        <f>J10+K10</f>
        <v>25740</v>
      </c>
      <c r="J10" s="38">
        <v>12870</v>
      </c>
      <c r="K10" s="38">
        <f>J10</f>
        <v>12870</v>
      </c>
      <c r="L10" s="38">
        <v>14160</v>
      </c>
      <c r="M10" s="122"/>
      <c r="N10" s="123">
        <f>H10-G10</f>
        <v>11400</v>
      </c>
      <c r="O10" s="124">
        <v>27000</v>
      </c>
      <c r="P10" s="125">
        <v>9000</v>
      </c>
      <c r="Q10" s="28">
        <v>9000</v>
      </c>
      <c r="R10" s="126">
        <f>H10-O10</f>
        <v>12900</v>
      </c>
      <c r="S10" s="127">
        <f>T10+U10</f>
        <v>7740</v>
      </c>
      <c r="T10" s="128">
        <f>J10-P10</f>
        <v>3870</v>
      </c>
      <c r="U10" s="31">
        <f>K10-Q10</f>
        <v>3870</v>
      </c>
    </row>
    <row r="11" spans="1:21" ht="29.25" customHeight="1" x14ac:dyDescent="0.25">
      <c r="A11" s="266"/>
      <c r="B11" s="255"/>
      <c r="C11" s="116" t="s">
        <v>37</v>
      </c>
      <c r="D11" s="117" t="s">
        <v>36</v>
      </c>
      <c r="E11" s="117" t="s">
        <v>36</v>
      </c>
      <c r="F11" s="118">
        <v>2</v>
      </c>
      <c r="G11" s="119">
        <v>9500</v>
      </c>
      <c r="H11" s="120">
        <f>J11+K11+L11</f>
        <v>14160</v>
      </c>
      <c r="I11" s="121"/>
      <c r="J11" s="38">
        <f>L10</f>
        <v>14160</v>
      </c>
      <c r="K11" s="38">
        <v>0</v>
      </c>
      <c r="L11" s="38">
        <v>0</v>
      </c>
      <c r="M11" s="122"/>
      <c r="N11" s="123">
        <f>H11-G11</f>
        <v>4660</v>
      </c>
      <c r="O11" s="124">
        <v>9000</v>
      </c>
      <c r="P11" s="125">
        <v>9000</v>
      </c>
      <c r="Q11" s="28">
        <v>0</v>
      </c>
      <c r="R11" s="126">
        <f t="shared" ref="R11:R62" si="0">H11-O11</f>
        <v>5160</v>
      </c>
      <c r="S11" s="127">
        <f t="shared" ref="S11:S62" si="1">T11+U11</f>
        <v>5160</v>
      </c>
      <c r="T11" s="128">
        <f t="shared" ref="T11:U54" si="2">J11-P11</f>
        <v>5160</v>
      </c>
      <c r="U11" s="31">
        <f t="shared" si="2"/>
        <v>0</v>
      </c>
    </row>
    <row r="12" spans="1:21" ht="29.25" customHeight="1" x14ac:dyDescent="0.25">
      <c r="A12" s="256" t="s">
        <v>42</v>
      </c>
      <c r="B12" s="258" t="s">
        <v>43</v>
      </c>
      <c r="C12" s="129" t="s">
        <v>44</v>
      </c>
      <c r="D12" s="130" t="s">
        <v>45</v>
      </c>
      <c r="E12" s="131" t="s">
        <v>45</v>
      </c>
      <c r="F12" s="118">
        <v>1</v>
      </c>
      <c r="G12" s="119">
        <v>28500</v>
      </c>
      <c r="H12" s="120">
        <f>J12+K12+L12</f>
        <v>39900</v>
      </c>
      <c r="I12" s="121">
        <f>J12+K12</f>
        <v>25740</v>
      </c>
      <c r="J12" s="38">
        <v>12870</v>
      </c>
      <c r="K12" s="38">
        <f>J12</f>
        <v>12870</v>
      </c>
      <c r="L12" s="38">
        <v>14160</v>
      </c>
      <c r="M12" s="122"/>
      <c r="N12" s="123"/>
      <c r="O12" s="124">
        <v>22200</v>
      </c>
      <c r="P12" s="125">
        <v>7400</v>
      </c>
      <c r="Q12" s="28">
        <v>7400</v>
      </c>
      <c r="R12" s="126">
        <f t="shared" si="0"/>
        <v>17700</v>
      </c>
      <c r="S12" s="127">
        <f t="shared" si="1"/>
        <v>10940</v>
      </c>
      <c r="T12" s="128">
        <f t="shared" si="2"/>
        <v>5470</v>
      </c>
      <c r="U12" s="31">
        <f t="shared" si="2"/>
        <v>5470</v>
      </c>
    </row>
    <row r="13" spans="1:21" ht="29.25" customHeight="1" x14ac:dyDescent="0.25">
      <c r="A13" s="257"/>
      <c r="B13" s="259"/>
      <c r="C13" s="129" t="s">
        <v>44</v>
      </c>
      <c r="D13" s="130" t="s">
        <v>45</v>
      </c>
      <c r="E13" s="131" t="s">
        <v>45</v>
      </c>
      <c r="F13" s="118">
        <v>2</v>
      </c>
      <c r="G13" s="119">
        <v>9500</v>
      </c>
      <c r="H13" s="120">
        <f>J13+K13+L13</f>
        <v>14160</v>
      </c>
      <c r="I13" s="121"/>
      <c r="J13" s="38">
        <f>L12</f>
        <v>14160</v>
      </c>
      <c r="K13" s="38">
        <v>0</v>
      </c>
      <c r="L13" s="38">
        <v>0</v>
      </c>
      <c r="M13" s="122"/>
      <c r="N13" s="123"/>
      <c r="O13" s="124">
        <v>7400</v>
      </c>
      <c r="P13" s="125">
        <v>7400</v>
      </c>
      <c r="Q13" s="28">
        <v>0</v>
      </c>
      <c r="R13" s="126">
        <f t="shared" si="0"/>
        <v>6760</v>
      </c>
      <c r="S13" s="127">
        <f t="shared" si="1"/>
        <v>6760</v>
      </c>
      <c r="T13" s="128">
        <f t="shared" si="2"/>
        <v>6760</v>
      </c>
      <c r="U13" s="31">
        <f t="shared" si="2"/>
        <v>0</v>
      </c>
    </row>
    <row r="14" spans="1:21" ht="29.25" customHeight="1" x14ac:dyDescent="0.25">
      <c r="A14" s="261"/>
      <c r="B14" s="263"/>
      <c r="C14" s="129" t="s">
        <v>44</v>
      </c>
      <c r="D14" s="130" t="s">
        <v>45</v>
      </c>
      <c r="E14" s="131" t="s">
        <v>149</v>
      </c>
      <c r="F14" s="118">
        <v>2</v>
      </c>
      <c r="G14" s="119">
        <v>9500</v>
      </c>
      <c r="H14" s="120">
        <f>J14+K14+L14</f>
        <v>14160</v>
      </c>
      <c r="I14" s="121"/>
      <c r="J14" s="38">
        <v>14160</v>
      </c>
      <c r="K14" s="38">
        <v>0</v>
      </c>
      <c r="L14" s="38">
        <v>0</v>
      </c>
      <c r="M14" s="122"/>
      <c r="N14" s="123"/>
      <c r="O14" s="124"/>
      <c r="P14" s="125"/>
      <c r="Q14" s="28"/>
      <c r="R14" s="126"/>
      <c r="S14" s="127"/>
      <c r="T14" s="128"/>
      <c r="U14" s="31"/>
    </row>
    <row r="15" spans="1:21" ht="39" customHeight="1" x14ac:dyDescent="0.25">
      <c r="A15" s="256" t="s">
        <v>46</v>
      </c>
      <c r="B15" s="258" t="s">
        <v>47</v>
      </c>
      <c r="C15" s="129" t="s">
        <v>48</v>
      </c>
      <c r="D15" s="117" t="s">
        <v>50</v>
      </c>
      <c r="E15" s="132" t="s">
        <v>50</v>
      </c>
      <c r="F15" s="118">
        <v>1</v>
      </c>
      <c r="G15" s="119">
        <v>28500</v>
      </c>
      <c r="H15" s="120">
        <f t="shared" ref="H15:H40" si="3">J15+K15+L15</f>
        <v>39900</v>
      </c>
      <c r="I15" s="121">
        <f>J15+K15</f>
        <v>25740</v>
      </c>
      <c r="J15" s="38">
        <v>12870</v>
      </c>
      <c r="K15" s="38">
        <f>J15</f>
        <v>12870</v>
      </c>
      <c r="L15" s="38">
        <v>14160</v>
      </c>
      <c r="M15" s="122"/>
      <c r="N15" s="123">
        <f t="shared" ref="N15:N26" si="4">H15-G15</f>
        <v>11400</v>
      </c>
      <c r="O15" s="124">
        <v>22200</v>
      </c>
      <c r="P15" s="125">
        <v>7400</v>
      </c>
      <c r="Q15" s="28">
        <v>7400</v>
      </c>
      <c r="R15" s="126">
        <f t="shared" si="0"/>
        <v>17700</v>
      </c>
      <c r="S15" s="127">
        <f t="shared" si="1"/>
        <v>10940</v>
      </c>
      <c r="T15" s="128">
        <f t="shared" si="2"/>
        <v>5470</v>
      </c>
      <c r="U15" s="31">
        <f t="shared" si="2"/>
        <v>5470</v>
      </c>
    </row>
    <row r="16" spans="1:21" ht="41.25" customHeight="1" x14ac:dyDescent="0.25">
      <c r="A16" s="257"/>
      <c r="B16" s="259"/>
      <c r="C16" s="129" t="s">
        <v>48</v>
      </c>
      <c r="D16" s="117" t="s">
        <v>50</v>
      </c>
      <c r="E16" s="132" t="s">
        <v>50</v>
      </c>
      <c r="F16" s="118">
        <v>2</v>
      </c>
      <c r="G16" s="119">
        <v>9500</v>
      </c>
      <c r="H16" s="120">
        <f t="shared" si="3"/>
        <v>14160</v>
      </c>
      <c r="I16" s="121"/>
      <c r="J16" s="38">
        <f>L15</f>
        <v>14160</v>
      </c>
      <c r="K16" s="38">
        <v>0</v>
      </c>
      <c r="L16" s="38">
        <v>0</v>
      </c>
      <c r="M16" s="122"/>
      <c r="N16" s="123">
        <f t="shared" si="4"/>
        <v>4660</v>
      </c>
      <c r="O16" s="124">
        <v>7400</v>
      </c>
      <c r="P16" s="125">
        <v>7400</v>
      </c>
      <c r="Q16" s="28">
        <v>0</v>
      </c>
      <c r="R16" s="126">
        <f t="shared" si="0"/>
        <v>6760</v>
      </c>
      <c r="S16" s="127">
        <f t="shared" si="1"/>
        <v>6760</v>
      </c>
      <c r="T16" s="128">
        <f t="shared" si="2"/>
        <v>6760</v>
      </c>
      <c r="U16" s="31">
        <f t="shared" si="2"/>
        <v>0</v>
      </c>
    </row>
    <row r="17" spans="1:21" ht="29.25" customHeight="1" x14ac:dyDescent="0.25">
      <c r="A17" s="257"/>
      <c r="B17" s="259"/>
      <c r="C17" s="129" t="s">
        <v>51</v>
      </c>
      <c r="D17" s="130" t="s">
        <v>52</v>
      </c>
      <c r="E17" s="131" t="s">
        <v>52</v>
      </c>
      <c r="F17" s="118">
        <v>1</v>
      </c>
      <c r="G17" s="119">
        <v>28500</v>
      </c>
      <c r="H17" s="120">
        <f t="shared" si="3"/>
        <v>39900</v>
      </c>
      <c r="I17" s="121">
        <f>J17+K17</f>
        <v>25740</v>
      </c>
      <c r="J17" s="38">
        <v>12870</v>
      </c>
      <c r="K17" s="38">
        <f>J17</f>
        <v>12870</v>
      </c>
      <c r="L17" s="38">
        <v>14160</v>
      </c>
      <c r="M17" s="122"/>
      <c r="N17" s="123">
        <f t="shared" si="4"/>
        <v>11400</v>
      </c>
      <c r="O17" s="124">
        <v>22200</v>
      </c>
      <c r="P17" s="125">
        <v>7400</v>
      </c>
      <c r="Q17" s="28">
        <v>7400</v>
      </c>
      <c r="R17" s="126">
        <f t="shared" si="0"/>
        <v>17700</v>
      </c>
      <c r="S17" s="127">
        <f t="shared" si="1"/>
        <v>10940</v>
      </c>
      <c r="T17" s="128">
        <f t="shared" si="2"/>
        <v>5470</v>
      </c>
      <c r="U17" s="31">
        <f t="shared" si="2"/>
        <v>5470</v>
      </c>
    </row>
    <row r="18" spans="1:21" ht="29.25" customHeight="1" x14ac:dyDescent="0.25">
      <c r="A18" s="257"/>
      <c r="B18" s="259"/>
      <c r="C18" s="129" t="s">
        <v>51</v>
      </c>
      <c r="D18" s="130" t="s">
        <v>52</v>
      </c>
      <c r="E18" s="131" t="s">
        <v>52</v>
      </c>
      <c r="F18" s="118">
        <v>2</v>
      </c>
      <c r="G18" s="119">
        <v>9500</v>
      </c>
      <c r="H18" s="120">
        <f t="shared" si="3"/>
        <v>14160</v>
      </c>
      <c r="I18" s="121"/>
      <c r="J18" s="38">
        <f>L17</f>
        <v>14160</v>
      </c>
      <c r="K18" s="38">
        <v>0</v>
      </c>
      <c r="L18" s="38">
        <v>0</v>
      </c>
      <c r="M18" s="122"/>
      <c r="N18" s="123">
        <f t="shared" si="4"/>
        <v>4660</v>
      </c>
      <c r="O18" s="124">
        <v>7400</v>
      </c>
      <c r="P18" s="125">
        <v>7400</v>
      </c>
      <c r="Q18" s="28">
        <v>0</v>
      </c>
      <c r="R18" s="126">
        <f t="shared" si="0"/>
        <v>6760</v>
      </c>
      <c r="S18" s="127">
        <f t="shared" si="1"/>
        <v>6760</v>
      </c>
      <c r="T18" s="128">
        <f t="shared" si="2"/>
        <v>6760</v>
      </c>
      <c r="U18" s="31">
        <f t="shared" si="2"/>
        <v>0</v>
      </c>
    </row>
    <row r="19" spans="1:21" ht="38.25" customHeight="1" x14ac:dyDescent="0.25">
      <c r="A19" s="264"/>
      <c r="B19" s="265"/>
      <c r="C19" s="129" t="s">
        <v>53</v>
      </c>
      <c r="D19" s="130" t="s">
        <v>55</v>
      </c>
      <c r="E19" s="131" t="s">
        <v>55</v>
      </c>
      <c r="F19" s="118">
        <v>1</v>
      </c>
      <c r="G19" s="119">
        <v>28500</v>
      </c>
      <c r="H19" s="120">
        <f t="shared" si="3"/>
        <v>39900</v>
      </c>
      <c r="I19" s="121">
        <f>J19+K19</f>
        <v>25740</v>
      </c>
      <c r="J19" s="38">
        <v>12870</v>
      </c>
      <c r="K19" s="38">
        <f>J19</f>
        <v>12870</v>
      </c>
      <c r="L19" s="38">
        <v>14160</v>
      </c>
      <c r="M19" s="122"/>
      <c r="N19" s="123">
        <f t="shared" si="4"/>
        <v>11400</v>
      </c>
      <c r="O19" s="124">
        <v>22200</v>
      </c>
      <c r="P19" s="125">
        <v>7400</v>
      </c>
      <c r="Q19" s="28">
        <v>7400</v>
      </c>
      <c r="R19" s="126">
        <f t="shared" si="0"/>
        <v>17700</v>
      </c>
      <c r="S19" s="127">
        <f t="shared" si="1"/>
        <v>10940</v>
      </c>
      <c r="T19" s="128">
        <f t="shared" si="2"/>
        <v>5470</v>
      </c>
      <c r="U19" s="31">
        <f t="shared" si="2"/>
        <v>5470</v>
      </c>
    </row>
    <row r="20" spans="1:21" ht="39" customHeight="1" x14ac:dyDescent="0.25">
      <c r="A20" s="260" t="s">
        <v>46</v>
      </c>
      <c r="B20" s="262" t="s">
        <v>47</v>
      </c>
      <c r="C20" s="129" t="s">
        <v>53</v>
      </c>
      <c r="D20" s="130" t="s">
        <v>55</v>
      </c>
      <c r="E20" s="131" t="s">
        <v>55</v>
      </c>
      <c r="F20" s="118">
        <v>2</v>
      </c>
      <c r="G20" s="119">
        <v>9500</v>
      </c>
      <c r="H20" s="120">
        <f t="shared" si="3"/>
        <v>14160</v>
      </c>
      <c r="I20" s="121"/>
      <c r="J20" s="38">
        <f>L19</f>
        <v>14160</v>
      </c>
      <c r="K20" s="38">
        <v>0</v>
      </c>
      <c r="L20" s="38">
        <v>0</v>
      </c>
      <c r="M20" s="122"/>
      <c r="N20" s="123">
        <f t="shared" si="4"/>
        <v>4660</v>
      </c>
      <c r="O20" s="124">
        <v>7400</v>
      </c>
      <c r="P20" s="125">
        <v>7400</v>
      </c>
      <c r="Q20" s="28">
        <v>0</v>
      </c>
      <c r="R20" s="126">
        <f t="shared" si="0"/>
        <v>6760</v>
      </c>
      <c r="S20" s="127">
        <f t="shared" si="1"/>
        <v>6760</v>
      </c>
      <c r="T20" s="128">
        <f t="shared" si="2"/>
        <v>6760</v>
      </c>
      <c r="U20" s="31">
        <f>K20-Q20</f>
        <v>0</v>
      </c>
    </row>
    <row r="21" spans="1:21" ht="29.25" customHeight="1" x14ac:dyDescent="0.25">
      <c r="A21" s="257"/>
      <c r="B21" s="259"/>
      <c r="C21" s="129" t="s">
        <v>56</v>
      </c>
      <c r="D21" s="130" t="s">
        <v>57</v>
      </c>
      <c r="E21" s="131" t="s">
        <v>57</v>
      </c>
      <c r="F21" s="118">
        <v>1</v>
      </c>
      <c r="G21" s="119">
        <v>28500</v>
      </c>
      <c r="H21" s="120">
        <f t="shared" si="3"/>
        <v>39900</v>
      </c>
      <c r="I21" s="121">
        <f>J21+K21</f>
        <v>25740</v>
      </c>
      <c r="J21" s="38">
        <v>12870</v>
      </c>
      <c r="K21" s="38">
        <f>J21</f>
        <v>12870</v>
      </c>
      <c r="L21" s="38">
        <v>14160</v>
      </c>
      <c r="M21" s="122"/>
      <c r="N21" s="123">
        <f t="shared" si="4"/>
        <v>11400</v>
      </c>
      <c r="O21" s="124">
        <v>22200</v>
      </c>
      <c r="P21" s="125">
        <v>7400</v>
      </c>
      <c r="Q21" s="28">
        <v>7400</v>
      </c>
      <c r="R21" s="126">
        <f t="shared" si="0"/>
        <v>17700</v>
      </c>
      <c r="S21" s="127">
        <f t="shared" si="1"/>
        <v>10940</v>
      </c>
      <c r="T21" s="128">
        <f t="shared" si="2"/>
        <v>5470</v>
      </c>
      <c r="U21" s="31">
        <f t="shared" si="2"/>
        <v>5470</v>
      </c>
    </row>
    <row r="22" spans="1:21" ht="29.25" customHeight="1" x14ac:dyDescent="0.25">
      <c r="A22" s="257"/>
      <c r="B22" s="259"/>
      <c r="C22" s="129" t="s">
        <v>56</v>
      </c>
      <c r="D22" s="130" t="s">
        <v>57</v>
      </c>
      <c r="E22" s="131" t="s">
        <v>57</v>
      </c>
      <c r="F22" s="118">
        <v>2</v>
      </c>
      <c r="G22" s="119">
        <v>9500</v>
      </c>
      <c r="H22" s="120">
        <f t="shared" si="3"/>
        <v>14160</v>
      </c>
      <c r="I22" s="121"/>
      <c r="J22" s="38">
        <f>L21</f>
        <v>14160</v>
      </c>
      <c r="K22" s="38">
        <v>0</v>
      </c>
      <c r="L22" s="38">
        <v>0</v>
      </c>
      <c r="M22" s="122"/>
      <c r="N22" s="123">
        <f t="shared" si="4"/>
        <v>4660</v>
      </c>
      <c r="O22" s="124">
        <v>7400</v>
      </c>
      <c r="P22" s="125">
        <v>7400</v>
      </c>
      <c r="Q22" s="28">
        <v>0</v>
      </c>
      <c r="R22" s="126">
        <f t="shared" si="0"/>
        <v>6760</v>
      </c>
      <c r="S22" s="127">
        <f t="shared" si="1"/>
        <v>6760</v>
      </c>
      <c r="T22" s="128">
        <f t="shared" si="2"/>
        <v>6760</v>
      </c>
      <c r="U22" s="31">
        <f t="shared" si="2"/>
        <v>0</v>
      </c>
    </row>
    <row r="23" spans="1:21" s="135" customFormat="1" ht="40.5" customHeight="1" x14ac:dyDescent="0.25">
      <c r="A23" s="257"/>
      <c r="B23" s="259"/>
      <c r="C23" s="129" t="s">
        <v>58</v>
      </c>
      <c r="D23" s="130" t="s">
        <v>59</v>
      </c>
      <c r="E23" s="117" t="s">
        <v>150</v>
      </c>
      <c r="F23" s="118">
        <v>1</v>
      </c>
      <c r="G23" s="119">
        <v>28500</v>
      </c>
      <c r="H23" s="120">
        <f t="shared" si="3"/>
        <v>39900</v>
      </c>
      <c r="I23" s="121">
        <f>J23+K23</f>
        <v>25740</v>
      </c>
      <c r="J23" s="38">
        <v>12870</v>
      </c>
      <c r="K23" s="38">
        <f>J23</f>
        <v>12870</v>
      </c>
      <c r="L23" s="38">
        <v>14160</v>
      </c>
      <c r="M23" s="122"/>
      <c r="N23" s="133">
        <f t="shared" si="4"/>
        <v>11400</v>
      </c>
      <c r="O23" s="120">
        <v>22200</v>
      </c>
      <c r="P23" s="121">
        <v>7400</v>
      </c>
      <c r="Q23" s="38">
        <v>7400</v>
      </c>
      <c r="R23" s="120">
        <f t="shared" si="0"/>
        <v>17700</v>
      </c>
      <c r="S23" s="134">
        <f t="shared" si="1"/>
        <v>10940</v>
      </c>
      <c r="T23" s="121">
        <f t="shared" si="2"/>
        <v>5470</v>
      </c>
      <c r="U23" s="38">
        <f t="shared" si="2"/>
        <v>5470</v>
      </c>
    </row>
    <row r="24" spans="1:21" s="135" customFormat="1" ht="41.25" customHeight="1" x14ac:dyDescent="0.25">
      <c r="A24" s="257"/>
      <c r="B24" s="259"/>
      <c r="C24" s="129" t="s">
        <v>58</v>
      </c>
      <c r="D24" s="130" t="s">
        <v>59</v>
      </c>
      <c r="E24" s="117" t="s">
        <v>150</v>
      </c>
      <c r="F24" s="118">
        <v>2</v>
      </c>
      <c r="G24" s="119">
        <v>9500</v>
      </c>
      <c r="H24" s="120">
        <f t="shared" si="3"/>
        <v>14160</v>
      </c>
      <c r="I24" s="121"/>
      <c r="J24" s="38">
        <f>L23</f>
        <v>14160</v>
      </c>
      <c r="K24" s="38">
        <v>0</v>
      </c>
      <c r="L24" s="38">
        <v>0</v>
      </c>
      <c r="M24" s="122"/>
      <c r="N24" s="133">
        <f t="shared" si="4"/>
        <v>4660</v>
      </c>
      <c r="O24" s="120">
        <v>7400</v>
      </c>
      <c r="P24" s="121">
        <v>7400</v>
      </c>
      <c r="Q24" s="38">
        <v>0</v>
      </c>
      <c r="R24" s="120">
        <f t="shared" si="0"/>
        <v>6760</v>
      </c>
      <c r="S24" s="134">
        <f t="shared" si="1"/>
        <v>6760</v>
      </c>
      <c r="T24" s="121">
        <f t="shared" si="2"/>
        <v>6760</v>
      </c>
      <c r="U24" s="38">
        <f t="shared" si="2"/>
        <v>0</v>
      </c>
    </row>
    <row r="25" spans="1:21" ht="29.25" customHeight="1" x14ac:dyDescent="0.25">
      <c r="A25" s="257"/>
      <c r="B25" s="259"/>
      <c r="C25" s="129" t="s">
        <v>58</v>
      </c>
      <c r="D25" s="130" t="s">
        <v>59</v>
      </c>
      <c r="E25" s="117" t="s">
        <v>151</v>
      </c>
      <c r="F25" s="118">
        <v>1</v>
      </c>
      <c r="G25" s="119">
        <v>28500</v>
      </c>
      <c r="H25" s="120">
        <f t="shared" si="3"/>
        <v>39900</v>
      </c>
      <c r="I25" s="121">
        <f>J25+K25</f>
        <v>25740</v>
      </c>
      <c r="J25" s="38">
        <v>12870</v>
      </c>
      <c r="K25" s="38">
        <f>J25</f>
        <v>12870</v>
      </c>
      <c r="L25" s="38">
        <v>14160</v>
      </c>
      <c r="M25" s="122"/>
      <c r="N25" s="123">
        <f t="shared" si="4"/>
        <v>11400</v>
      </c>
      <c r="O25" s="124">
        <v>22200</v>
      </c>
      <c r="P25" s="125">
        <v>7400</v>
      </c>
      <c r="Q25" s="28">
        <v>7400</v>
      </c>
      <c r="R25" s="126">
        <f t="shared" si="0"/>
        <v>17700</v>
      </c>
      <c r="S25" s="127">
        <f t="shared" si="1"/>
        <v>10940</v>
      </c>
      <c r="T25" s="128">
        <f t="shared" si="2"/>
        <v>5470</v>
      </c>
      <c r="U25" s="31">
        <f t="shared" si="2"/>
        <v>5470</v>
      </c>
    </row>
    <row r="26" spans="1:21" ht="30" customHeight="1" x14ac:dyDescent="0.25">
      <c r="A26" s="261"/>
      <c r="B26" s="263"/>
      <c r="C26" s="129" t="s">
        <v>58</v>
      </c>
      <c r="D26" s="130" t="s">
        <v>59</v>
      </c>
      <c r="E26" s="117" t="s">
        <v>151</v>
      </c>
      <c r="F26" s="118">
        <v>2</v>
      </c>
      <c r="G26" s="119">
        <v>9500</v>
      </c>
      <c r="H26" s="120">
        <f t="shared" si="3"/>
        <v>14160</v>
      </c>
      <c r="I26" s="121"/>
      <c r="J26" s="38">
        <f>L25</f>
        <v>14160</v>
      </c>
      <c r="K26" s="38">
        <v>0</v>
      </c>
      <c r="L26" s="38">
        <v>0</v>
      </c>
      <c r="M26" s="122"/>
      <c r="N26" s="123">
        <f t="shared" si="4"/>
        <v>4660</v>
      </c>
      <c r="O26" s="124">
        <v>7400</v>
      </c>
      <c r="P26" s="125">
        <v>7400</v>
      </c>
      <c r="Q26" s="28">
        <v>0</v>
      </c>
      <c r="R26" s="126">
        <f t="shared" si="0"/>
        <v>6760</v>
      </c>
      <c r="S26" s="127">
        <f t="shared" si="1"/>
        <v>6760</v>
      </c>
      <c r="T26" s="128">
        <f t="shared" si="2"/>
        <v>6760</v>
      </c>
      <c r="U26" s="31">
        <f t="shared" si="2"/>
        <v>0</v>
      </c>
    </row>
    <row r="27" spans="1:21" ht="35.25" customHeight="1" x14ac:dyDescent="0.25">
      <c r="A27" s="260" t="s">
        <v>112</v>
      </c>
      <c r="B27" s="259" t="s">
        <v>113</v>
      </c>
      <c r="C27" s="129" t="s">
        <v>114</v>
      </c>
      <c r="D27" s="130" t="s">
        <v>113</v>
      </c>
      <c r="E27" s="131" t="s">
        <v>113</v>
      </c>
      <c r="F27" s="118">
        <v>1</v>
      </c>
      <c r="G27" s="119">
        <v>28500</v>
      </c>
      <c r="H27" s="120">
        <f t="shared" si="3"/>
        <v>39900</v>
      </c>
      <c r="I27" s="121">
        <f>J27+K27</f>
        <v>25740</v>
      </c>
      <c r="J27" s="38">
        <v>12870</v>
      </c>
      <c r="K27" s="38">
        <f>J27</f>
        <v>12870</v>
      </c>
      <c r="L27" s="38">
        <v>14160</v>
      </c>
      <c r="M27" s="122"/>
      <c r="N27" s="123"/>
      <c r="O27" s="124">
        <v>22200</v>
      </c>
      <c r="P27" s="125">
        <v>7400</v>
      </c>
      <c r="Q27" s="28">
        <v>7400</v>
      </c>
      <c r="R27" s="126">
        <f t="shared" si="0"/>
        <v>17700</v>
      </c>
      <c r="S27" s="127">
        <f t="shared" si="1"/>
        <v>10940</v>
      </c>
      <c r="T27" s="128">
        <f t="shared" si="2"/>
        <v>5470</v>
      </c>
      <c r="U27" s="31">
        <f t="shared" si="2"/>
        <v>5470</v>
      </c>
    </row>
    <row r="28" spans="1:21" ht="35.25" customHeight="1" x14ac:dyDescent="0.25">
      <c r="A28" s="264"/>
      <c r="B28" s="265"/>
      <c r="C28" s="129" t="s">
        <v>114</v>
      </c>
      <c r="D28" s="130" t="s">
        <v>113</v>
      </c>
      <c r="E28" s="131" t="s">
        <v>113</v>
      </c>
      <c r="F28" s="118">
        <v>2</v>
      </c>
      <c r="G28" s="119">
        <v>9500</v>
      </c>
      <c r="H28" s="120">
        <f t="shared" si="3"/>
        <v>14160</v>
      </c>
      <c r="I28" s="121"/>
      <c r="J28" s="38">
        <f>L27</f>
        <v>14160</v>
      </c>
      <c r="K28" s="38">
        <v>0</v>
      </c>
      <c r="L28" s="38">
        <v>0</v>
      </c>
      <c r="M28" s="122"/>
      <c r="N28" s="123"/>
      <c r="O28" s="124">
        <v>7400</v>
      </c>
      <c r="P28" s="125">
        <v>7400</v>
      </c>
      <c r="Q28" s="28">
        <v>0</v>
      </c>
      <c r="R28" s="126">
        <f t="shared" si="0"/>
        <v>6760</v>
      </c>
      <c r="S28" s="127">
        <f t="shared" si="1"/>
        <v>6760</v>
      </c>
      <c r="T28" s="128">
        <f t="shared" si="2"/>
        <v>6760</v>
      </c>
      <c r="U28" s="31">
        <f t="shared" si="2"/>
        <v>0</v>
      </c>
    </row>
    <row r="29" spans="1:21" ht="29.25" customHeight="1" x14ac:dyDescent="0.25">
      <c r="A29" s="252" t="s">
        <v>72</v>
      </c>
      <c r="B29" s="255" t="s">
        <v>73</v>
      </c>
      <c r="C29" s="116" t="s">
        <v>74</v>
      </c>
      <c r="D29" s="130" t="s">
        <v>75</v>
      </c>
      <c r="E29" s="130" t="s">
        <v>75</v>
      </c>
      <c r="F29" s="118">
        <v>1</v>
      </c>
      <c r="G29" s="119">
        <v>28500</v>
      </c>
      <c r="H29" s="120">
        <f t="shared" si="3"/>
        <v>39900</v>
      </c>
      <c r="I29" s="121">
        <f>J29+K29</f>
        <v>25740</v>
      </c>
      <c r="J29" s="38">
        <v>12870</v>
      </c>
      <c r="K29" s="38">
        <f>J29</f>
        <v>12870</v>
      </c>
      <c r="L29" s="38">
        <v>14160</v>
      </c>
      <c r="M29" s="122"/>
      <c r="N29" s="123">
        <f t="shared" ref="N29:N55" si="5">H29-G29</f>
        <v>11400</v>
      </c>
      <c r="O29" s="124">
        <v>22200</v>
      </c>
      <c r="P29" s="125">
        <v>7400</v>
      </c>
      <c r="Q29" s="28">
        <v>7400</v>
      </c>
      <c r="R29" s="126">
        <f t="shared" si="0"/>
        <v>17700</v>
      </c>
      <c r="S29" s="127">
        <f t="shared" si="1"/>
        <v>10940</v>
      </c>
      <c r="T29" s="128">
        <f t="shared" si="2"/>
        <v>5470</v>
      </c>
      <c r="U29" s="31">
        <f t="shared" si="2"/>
        <v>5470</v>
      </c>
    </row>
    <row r="30" spans="1:21" ht="29.25" customHeight="1" x14ac:dyDescent="0.25">
      <c r="A30" s="252"/>
      <c r="B30" s="255"/>
      <c r="C30" s="116" t="s">
        <v>74</v>
      </c>
      <c r="D30" s="130" t="s">
        <v>75</v>
      </c>
      <c r="E30" s="130" t="s">
        <v>75</v>
      </c>
      <c r="F30" s="118">
        <v>2</v>
      </c>
      <c r="G30" s="119">
        <v>9500</v>
      </c>
      <c r="H30" s="120">
        <f t="shared" si="3"/>
        <v>14160</v>
      </c>
      <c r="I30" s="121"/>
      <c r="J30" s="38">
        <f>L29</f>
        <v>14160</v>
      </c>
      <c r="K30" s="38">
        <v>0</v>
      </c>
      <c r="L30" s="38">
        <v>0</v>
      </c>
      <c r="M30" s="122"/>
      <c r="N30" s="123">
        <f t="shared" si="5"/>
        <v>4660</v>
      </c>
      <c r="O30" s="124">
        <v>7400</v>
      </c>
      <c r="P30" s="125">
        <v>7400</v>
      </c>
      <c r="Q30" s="28">
        <v>0</v>
      </c>
      <c r="R30" s="126">
        <f t="shared" si="0"/>
        <v>6760</v>
      </c>
      <c r="S30" s="127">
        <f t="shared" si="1"/>
        <v>6760</v>
      </c>
      <c r="T30" s="128">
        <f t="shared" si="2"/>
        <v>6760</v>
      </c>
      <c r="U30" s="31">
        <f t="shared" si="2"/>
        <v>0</v>
      </c>
    </row>
    <row r="31" spans="1:21" ht="34.5" customHeight="1" x14ac:dyDescent="0.25">
      <c r="A31" s="252">
        <v>19</v>
      </c>
      <c r="B31" s="253" t="s">
        <v>78</v>
      </c>
      <c r="C31" s="136" t="s">
        <v>82</v>
      </c>
      <c r="D31" s="117" t="s">
        <v>83</v>
      </c>
      <c r="E31" s="132" t="s">
        <v>83</v>
      </c>
      <c r="F31" s="118">
        <v>1</v>
      </c>
      <c r="G31" s="119">
        <v>28500</v>
      </c>
      <c r="H31" s="120">
        <f t="shared" si="3"/>
        <v>39900</v>
      </c>
      <c r="I31" s="121">
        <f>J31+K31</f>
        <v>25740</v>
      </c>
      <c r="J31" s="38">
        <v>12870</v>
      </c>
      <c r="K31" s="38">
        <f>J31</f>
        <v>12870</v>
      </c>
      <c r="L31" s="38">
        <v>14160</v>
      </c>
      <c r="M31" s="122"/>
      <c r="N31" s="123">
        <f t="shared" si="5"/>
        <v>11400</v>
      </c>
      <c r="O31" s="124">
        <v>22200</v>
      </c>
      <c r="P31" s="125">
        <v>7400</v>
      </c>
      <c r="Q31" s="28">
        <v>7400</v>
      </c>
      <c r="R31" s="126">
        <f t="shared" si="0"/>
        <v>17700</v>
      </c>
      <c r="S31" s="127">
        <f t="shared" si="1"/>
        <v>10940</v>
      </c>
      <c r="T31" s="128">
        <f t="shared" si="2"/>
        <v>5470</v>
      </c>
      <c r="U31" s="31">
        <f t="shared" si="2"/>
        <v>5470</v>
      </c>
    </row>
    <row r="32" spans="1:21" ht="32.25" customHeight="1" x14ac:dyDescent="0.25">
      <c r="A32" s="252"/>
      <c r="B32" s="253"/>
      <c r="C32" s="136" t="s">
        <v>82</v>
      </c>
      <c r="D32" s="117" t="s">
        <v>83</v>
      </c>
      <c r="E32" s="132" t="s">
        <v>83</v>
      </c>
      <c r="F32" s="118">
        <v>2</v>
      </c>
      <c r="G32" s="119">
        <v>9500</v>
      </c>
      <c r="H32" s="120">
        <f t="shared" si="3"/>
        <v>14160</v>
      </c>
      <c r="I32" s="121"/>
      <c r="J32" s="38">
        <f>L31</f>
        <v>14160</v>
      </c>
      <c r="K32" s="38">
        <v>0</v>
      </c>
      <c r="L32" s="38">
        <v>0</v>
      </c>
      <c r="M32" s="122"/>
      <c r="N32" s="123">
        <f t="shared" si="5"/>
        <v>4660</v>
      </c>
      <c r="O32" s="124">
        <v>7400</v>
      </c>
      <c r="P32" s="125">
        <v>7400</v>
      </c>
      <c r="Q32" s="28">
        <v>0</v>
      </c>
      <c r="R32" s="126">
        <f t="shared" si="0"/>
        <v>6760</v>
      </c>
      <c r="S32" s="127">
        <f t="shared" si="1"/>
        <v>6760</v>
      </c>
      <c r="T32" s="128">
        <f t="shared" si="2"/>
        <v>6760</v>
      </c>
      <c r="U32" s="31">
        <f t="shared" si="2"/>
        <v>0</v>
      </c>
    </row>
    <row r="33" spans="1:21" ht="28.5" customHeight="1" x14ac:dyDescent="0.25">
      <c r="A33" s="252"/>
      <c r="B33" s="253"/>
      <c r="C33" s="136" t="s">
        <v>84</v>
      </c>
      <c r="D33" s="117" t="s">
        <v>85</v>
      </c>
      <c r="E33" s="132" t="s">
        <v>85</v>
      </c>
      <c r="F33" s="118">
        <v>1</v>
      </c>
      <c r="G33" s="119">
        <v>28500</v>
      </c>
      <c r="H33" s="120">
        <f t="shared" si="3"/>
        <v>39900</v>
      </c>
      <c r="I33" s="121">
        <f>J33+K33</f>
        <v>25740</v>
      </c>
      <c r="J33" s="38">
        <v>12870</v>
      </c>
      <c r="K33" s="38">
        <f>J33</f>
        <v>12870</v>
      </c>
      <c r="L33" s="38">
        <v>14160</v>
      </c>
      <c r="M33" s="122"/>
      <c r="N33" s="123">
        <f t="shared" si="5"/>
        <v>11400</v>
      </c>
      <c r="O33" s="124">
        <v>22200</v>
      </c>
      <c r="P33" s="125">
        <v>7400</v>
      </c>
      <c r="Q33" s="28">
        <v>7400</v>
      </c>
      <c r="R33" s="126">
        <f t="shared" si="0"/>
        <v>17700</v>
      </c>
      <c r="S33" s="127">
        <f t="shared" si="1"/>
        <v>10940</v>
      </c>
      <c r="T33" s="128">
        <f t="shared" si="2"/>
        <v>5470</v>
      </c>
      <c r="U33" s="31">
        <f t="shared" si="2"/>
        <v>5470</v>
      </c>
    </row>
    <row r="34" spans="1:21" ht="31.5" customHeight="1" x14ac:dyDescent="0.25">
      <c r="A34" s="252"/>
      <c r="B34" s="253"/>
      <c r="C34" s="136" t="s">
        <v>84</v>
      </c>
      <c r="D34" s="117" t="s">
        <v>85</v>
      </c>
      <c r="E34" s="132" t="s">
        <v>85</v>
      </c>
      <c r="F34" s="118">
        <v>2</v>
      </c>
      <c r="G34" s="119">
        <v>9500</v>
      </c>
      <c r="H34" s="120">
        <f t="shared" si="3"/>
        <v>14160</v>
      </c>
      <c r="I34" s="121"/>
      <c r="J34" s="38">
        <f>L33</f>
        <v>14160</v>
      </c>
      <c r="K34" s="38">
        <v>0</v>
      </c>
      <c r="L34" s="38">
        <v>0</v>
      </c>
      <c r="M34" s="122"/>
      <c r="N34" s="123">
        <f t="shared" si="5"/>
        <v>4660</v>
      </c>
      <c r="O34" s="124">
        <v>7400</v>
      </c>
      <c r="P34" s="125">
        <v>7400</v>
      </c>
      <c r="Q34" s="28">
        <v>0</v>
      </c>
      <c r="R34" s="126">
        <f t="shared" si="0"/>
        <v>6760</v>
      </c>
      <c r="S34" s="127">
        <f t="shared" si="1"/>
        <v>6760</v>
      </c>
      <c r="T34" s="128">
        <f t="shared" si="2"/>
        <v>6760</v>
      </c>
      <c r="U34" s="31">
        <f t="shared" si="2"/>
        <v>0</v>
      </c>
    </row>
    <row r="35" spans="1:21" ht="29.25" customHeight="1" x14ac:dyDescent="0.25">
      <c r="A35" s="252"/>
      <c r="B35" s="253"/>
      <c r="C35" s="116" t="s">
        <v>79</v>
      </c>
      <c r="D35" s="130" t="s">
        <v>80</v>
      </c>
      <c r="E35" s="130" t="s">
        <v>80</v>
      </c>
      <c r="F35" s="118">
        <v>1</v>
      </c>
      <c r="G35" s="119">
        <v>28500</v>
      </c>
      <c r="H35" s="120">
        <f t="shared" si="3"/>
        <v>39900</v>
      </c>
      <c r="I35" s="121">
        <f>J35+K35</f>
        <v>25740</v>
      </c>
      <c r="J35" s="38">
        <v>12870</v>
      </c>
      <c r="K35" s="38">
        <f>J35</f>
        <v>12870</v>
      </c>
      <c r="L35" s="38">
        <v>14160</v>
      </c>
      <c r="M35" s="122"/>
      <c r="N35" s="123">
        <f t="shared" si="5"/>
        <v>11400</v>
      </c>
      <c r="O35" s="124">
        <v>22200</v>
      </c>
      <c r="P35" s="125">
        <v>7400</v>
      </c>
      <c r="Q35" s="28">
        <v>7400</v>
      </c>
      <c r="R35" s="126">
        <f t="shared" si="0"/>
        <v>17700</v>
      </c>
      <c r="S35" s="127">
        <f t="shared" si="1"/>
        <v>10940</v>
      </c>
      <c r="T35" s="128">
        <f t="shared" si="2"/>
        <v>5470</v>
      </c>
      <c r="U35" s="31">
        <f t="shared" si="2"/>
        <v>5470</v>
      </c>
    </row>
    <row r="36" spans="1:21" ht="29.25" customHeight="1" x14ac:dyDescent="0.25">
      <c r="A36" s="252"/>
      <c r="B36" s="253"/>
      <c r="C36" s="116" t="s">
        <v>79</v>
      </c>
      <c r="D36" s="130" t="s">
        <v>80</v>
      </c>
      <c r="E36" s="130" t="s">
        <v>80</v>
      </c>
      <c r="F36" s="118">
        <v>2</v>
      </c>
      <c r="G36" s="119">
        <v>9500</v>
      </c>
      <c r="H36" s="120">
        <f t="shared" si="3"/>
        <v>14160</v>
      </c>
      <c r="I36" s="121"/>
      <c r="J36" s="38">
        <f>L35</f>
        <v>14160</v>
      </c>
      <c r="K36" s="38">
        <v>0</v>
      </c>
      <c r="L36" s="38">
        <v>0</v>
      </c>
      <c r="M36" s="122"/>
      <c r="N36" s="123">
        <f t="shared" si="5"/>
        <v>4660</v>
      </c>
      <c r="O36" s="124">
        <v>7400</v>
      </c>
      <c r="P36" s="125">
        <v>7400</v>
      </c>
      <c r="Q36" s="28">
        <v>0</v>
      </c>
      <c r="R36" s="126">
        <f t="shared" si="0"/>
        <v>6760</v>
      </c>
      <c r="S36" s="127">
        <f t="shared" si="1"/>
        <v>6760</v>
      </c>
      <c r="T36" s="128">
        <f t="shared" si="2"/>
        <v>6760</v>
      </c>
      <c r="U36" s="31">
        <f t="shared" si="2"/>
        <v>0</v>
      </c>
    </row>
    <row r="37" spans="1:21" ht="29.25" customHeight="1" x14ac:dyDescent="0.25">
      <c r="A37" s="256" t="s">
        <v>86</v>
      </c>
      <c r="B37" s="258" t="s">
        <v>87</v>
      </c>
      <c r="C37" s="116" t="s">
        <v>88</v>
      </c>
      <c r="D37" s="130" t="s">
        <v>89</v>
      </c>
      <c r="E37" s="130" t="s">
        <v>89</v>
      </c>
      <c r="F37" s="118">
        <v>1</v>
      </c>
      <c r="G37" s="119">
        <v>28500</v>
      </c>
      <c r="H37" s="120">
        <f t="shared" si="3"/>
        <v>39900</v>
      </c>
      <c r="I37" s="121">
        <f>J37+K37</f>
        <v>25740</v>
      </c>
      <c r="J37" s="38">
        <v>12870</v>
      </c>
      <c r="K37" s="38">
        <f>J37</f>
        <v>12870</v>
      </c>
      <c r="L37" s="38">
        <v>14160</v>
      </c>
      <c r="M37" s="122"/>
      <c r="N37" s="123">
        <f t="shared" si="5"/>
        <v>11400</v>
      </c>
      <c r="O37" s="124">
        <v>22200</v>
      </c>
      <c r="P37" s="125">
        <v>7400</v>
      </c>
      <c r="Q37" s="28">
        <v>7400</v>
      </c>
      <c r="R37" s="126">
        <f t="shared" si="0"/>
        <v>17700</v>
      </c>
      <c r="S37" s="127">
        <f t="shared" si="1"/>
        <v>10940</v>
      </c>
      <c r="T37" s="128">
        <f t="shared" si="2"/>
        <v>5470</v>
      </c>
      <c r="U37" s="31">
        <f t="shared" si="2"/>
        <v>5470</v>
      </c>
    </row>
    <row r="38" spans="1:21" ht="29.25" customHeight="1" x14ac:dyDescent="0.25">
      <c r="A38" s="257"/>
      <c r="B38" s="259"/>
      <c r="C38" s="116" t="s">
        <v>88</v>
      </c>
      <c r="D38" s="130" t="s">
        <v>89</v>
      </c>
      <c r="E38" s="130" t="s">
        <v>89</v>
      </c>
      <c r="F38" s="118">
        <v>2</v>
      </c>
      <c r="G38" s="119">
        <v>9500</v>
      </c>
      <c r="H38" s="120">
        <f t="shared" si="3"/>
        <v>14160</v>
      </c>
      <c r="I38" s="121"/>
      <c r="J38" s="38">
        <f>L37</f>
        <v>14160</v>
      </c>
      <c r="K38" s="38">
        <v>0</v>
      </c>
      <c r="L38" s="38">
        <v>0</v>
      </c>
      <c r="M38" s="122"/>
      <c r="N38" s="123">
        <f t="shared" si="5"/>
        <v>4660</v>
      </c>
      <c r="O38" s="124">
        <v>7400</v>
      </c>
      <c r="P38" s="125">
        <v>7400</v>
      </c>
      <c r="Q38" s="28">
        <v>0</v>
      </c>
      <c r="R38" s="126">
        <f t="shared" si="0"/>
        <v>6760</v>
      </c>
      <c r="S38" s="127">
        <f t="shared" si="1"/>
        <v>6760</v>
      </c>
      <c r="T38" s="128">
        <f t="shared" si="2"/>
        <v>6760</v>
      </c>
      <c r="U38" s="31">
        <f t="shared" si="2"/>
        <v>0</v>
      </c>
    </row>
    <row r="39" spans="1:21" ht="48" customHeight="1" x14ac:dyDescent="0.25">
      <c r="A39" s="257"/>
      <c r="B39" s="259"/>
      <c r="C39" s="116" t="s">
        <v>90</v>
      </c>
      <c r="D39" s="130" t="s">
        <v>137</v>
      </c>
      <c r="E39" s="130" t="s">
        <v>137</v>
      </c>
      <c r="F39" s="118">
        <v>1</v>
      </c>
      <c r="G39" s="119">
        <v>28500</v>
      </c>
      <c r="H39" s="120">
        <f t="shared" si="3"/>
        <v>39900</v>
      </c>
      <c r="I39" s="121">
        <f>J39+K39</f>
        <v>25740</v>
      </c>
      <c r="J39" s="38">
        <v>12870</v>
      </c>
      <c r="K39" s="38">
        <f>J39</f>
        <v>12870</v>
      </c>
      <c r="L39" s="38">
        <v>14160</v>
      </c>
      <c r="M39" s="122"/>
      <c r="N39" s="123">
        <f t="shared" si="5"/>
        <v>11400</v>
      </c>
      <c r="O39" s="124">
        <v>22200</v>
      </c>
      <c r="P39" s="125">
        <v>7400</v>
      </c>
      <c r="Q39" s="28">
        <v>7400</v>
      </c>
      <c r="R39" s="126">
        <f t="shared" si="0"/>
        <v>17700</v>
      </c>
      <c r="S39" s="127">
        <f t="shared" si="1"/>
        <v>10940</v>
      </c>
      <c r="T39" s="128">
        <f t="shared" si="2"/>
        <v>5470</v>
      </c>
      <c r="U39" s="31">
        <f t="shared" si="2"/>
        <v>5470</v>
      </c>
    </row>
    <row r="40" spans="1:21" ht="51" customHeight="1" x14ac:dyDescent="0.25">
      <c r="A40" s="257"/>
      <c r="B40" s="259"/>
      <c r="C40" s="116" t="s">
        <v>90</v>
      </c>
      <c r="D40" s="130" t="s">
        <v>137</v>
      </c>
      <c r="E40" s="130" t="s">
        <v>137</v>
      </c>
      <c r="F40" s="118">
        <v>2</v>
      </c>
      <c r="G40" s="119">
        <v>9500</v>
      </c>
      <c r="H40" s="120">
        <f t="shared" si="3"/>
        <v>14160</v>
      </c>
      <c r="I40" s="121"/>
      <c r="J40" s="38">
        <f>L39</f>
        <v>14160</v>
      </c>
      <c r="K40" s="38">
        <v>0</v>
      </c>
      <c r="L40" s="38">
        <v>0</v>
      </c>
      <c r="M40" s="122"/>
      <c r="N40" s="123">
        <f t="shared" si="5"/>
        <v>4660</v>
      </c>
      <c r="O40" s="124">
        <v>7400</v>
      </c>
      <c r="P40" s="125">
        <v>7400</v>
      </c>
      <c r="Q40" s="28">
        <v>0</v>
      </c>
      <c r="R40" s="126">
        <f t="shared" si="0"/>
        <v>6760</v>
      </c>
      <c r="S40" s="127">
        <f t="shared" si="1"/>
        <v>6760</v>
      </c>
      <c r="T40" s="128">
        <f t="shared" si="2"/>
        <v>6760</v>
      </c>
      <c r="U40" s="31">
        <f t="shared" si="2"/>
        <v>0</v>
      </c>
    </row>
    <row r="41" spans="1:21" ht="51" customHeight="1" x14ac:dyDescent="0.25">
      <c r="A41" s="257"/>
      <c r="B41" s="259"/>
      <c r="C41" s="116" t="s">
        <v>90</v>
      </c>
      <c r="D41" s="130" t="s">
        <v>137</v>
      </c>
      <c r="E41" s="130" t="s">
        <v>152</v>
      </c>
      <c r="F41" s="118">
        <v>1</v>
      </c>
      <c r="G41" s="119"/>
      <c r="H41" s="120">
        <f>J41+K41+L41</f>
        <v>39900</v>
      </c>
      <c r="I41" s="121">
        <f>J41+K41</f>
        <v>25740</v>
      </c>
      <c r="J41" s="38">
        <v>12870</v>
      </c>
      <c r="K41" s="38">
        <f>J41</f>
        <v>12870</v>
      </c>
      <c r="L41" s="38">
        <v>14160</v>
      </c>
      <c r="M41" s="122"/>
      <c r="N41" s="123"/>
      <c r="O41" s="124"/>
      <c r="P41" s="125"/>
      <c r="Q41" s="28"/>
      <c r="R41" s="126"/>
      <c r="S41" s="127"/>
      <c r="T41" s="128"/>
      <c r="U41" s="31"/>
    </row>
    <row r="42" spans="1:21" ht="55.5" customHeight="1" x14ac:dyDescent="0.25">
      <c r="A42" s="257"/>
      <c r="B42" s="259"/>
      <c r="C42" s="116" t="s">
        <v>90</v>
      </c>
      <c r="D42" s="130" t="s">
        <v>137</v>
      </c>
      <c r="E42" s="117" t="s">
        <v>153</v>
      </c>
      <c r="F42" s="118">
        <v>1</v>
      </c>
      <c r="G42" s="119">
        <v>28500</v>
      </c>
      <c r="H42" s="120">
        <f>J42+K42+L42</f>
        <v>39900</v>
      </c>
      <c r="I42" s="121">
        <f>J42+K42</f>
        <v>25740</v>
      </c>
      <c r="J42" s="38">
        <v>12870</v>
      </c>
      <c r="K42" s="38">
        <f>J42</f>
        <v>12870</v>
      </c>
      <c r="L42" s="38">
        <v>14160</v>
      </c>
      <c r="M42" s="122"/>
      <c r="N42" s="123">
        <f t="shared" si="5"/>
        <v>11400</v>
      </c>
      <c r="O42" s="124">
        <v>22200</v>
      </c>
      <c r="P42" s="125">
        <v>7400</v>
      </c>
      <c r="Q42" s="28">
        <v>7400</v>
      </c>
      <c r="R42" s="126">
        <f t="shared" si="0"/>
        <v>17700</v>
      </c>
      <c r="S42" s="127">
        <f t="shared" si="1"/>
        <v>10940</v>
      </c>
      <c r="T42" s="128">
        <f t="shared" si="2"/>
        <v>5470</v>
      </c>
      <c r="U42" s="31">
        <f t="shared" si="2"/>
        <v>5470</v>
      </c>
    </row>
    <row r="43" spans="1:21" ht="54.75" customHeight="1" x14ac:dyDescent="0.25">
      <c r="A43" s="257"/>
      <c r="B43" s="259"/>
      <c r="C43" s="116" t="s">
        <v>90</v>
      </c>
      <c r="D43" s="130" t="s">
        <v>137</v>
      </c>
      <c r="E43" s="117" t="s">
        <v>153</v>
      </c>
      <c r="F43" s="118">
        <v>2</v>
      </c>
      <c r="G43" s="119">
        <v>9500</v>
      </c>
      <c r="H43" s="120">
        <f>J43+K43+L43</f>
        <v>14160</v>
      </c>
      <c r="I43" s="121"/>
      <c r="J43" s="38">
        <f>L42</f>
        <v>14160</v>
      </c>
      <c r="K43" s="38">
        <v>0</v>
      </c>
      <c r="L43" s="38">
        <v>0</v>
      </c>
      <c r="M43" s="122"/>
      <c r="N43" s="123">
        <f t="shared" si="5"/>
        <v>4660</v>
      </c>
      <c r="O43" s="124">
        <v>7400</v>
      </c>
      <c r="P43" s="125">
        <v>7400</v>
      </c>
      <c r="Q43" s="28">
        <v>0</v>
      </c>
      <c r="R43" s="126">
        <f t="shared" si="0"/>
        <v>6760</v>
      </c>
      <c r="S43" s="127">
        <f t="shared" si="1"/>
        <v>6760</v>
      </c>
      <c r="T43" s="128">
        <f t="shared" si="2"/>
        <v>6760</v>
      </c>
      <c r="U43" s="31">
        <f t="shared" si="2"/>
        <v>0</v>
      </c>
    </row>
    <row r="44" spans="1:21" ht="29.25" customHeight="1" x14ac:dyDescent="0.25">
      <c r="A44" s="260" t="s">
        <v>86</v>
      </c>
      <c r="B44" s="262" t="s">
        <v>87</v>
      </c>
      <c r="C44" s="116" t="s">
        <v>92</v>
      </c>
      <c r="D44" s="117" t="s">
        <v>93</v>
      </c>
      <c r="E44" s="132" t="s">
        <v>93</v>
      </c>
      <c r="F44" s="118">
        <v>1</v>
      </c>
      <c r="G44" s="119">
        <v>28500</v>
      </c>
      <c r="H44" s="120">
        <f>J44+K44+L44</f>
        <v>39900</v>
      </c>
      <c r="I44" s="121">
        <f>J44+K44</f>
        <v>25740</v>
      </c>
      <c r="J44" s="38">
        <v>12870</v>
      </c>
      <c r="K44" s="38">
        <f>J44</f>
        <v>12870</v>
      </c>
      <c r="L44" s="38">
        <v>14160</v>
      </c>
      <c r="M44" s="122"/>
      <c r="N44" s="123">
        <f t="shared" si="5"/>
        <v>11400</v>
      </c>
      <c r="O44" s="124">
        <v>22200</v>
      </c>
      <c r="P44" s="125">
        <v>7400</v>
      </c>
      <c r="Q44" s="28">
        <v>7400</v>
      </c>
      <c r="R44" s="126">
        <f t="shared" si="0"/>
        <v>17700</v>
      </c>
      <c r="S44" s="127">
        <f t="shared" si="1"/>
        <v>10940</v>
      </c>
      <c r="T44" s="128">
        <f t="shared" si="2"/>
        <v>5470</v>
      </c>
      <c r="U44" s="31">
        <f t="shared" si="2"/>
        <v>5470</v>
      </c>
    </row>
    <row r="45" spans="1:21" ht="29.25" customHeight="1" x14ac:dyDescent="0.25">
      <c r="A45" s="257"/>
      <c r="B45" s="259"/>
      <c r="C45" s="116" t="s">
        <v>92</v>
      </c>
      <c r="D45" s="117" t="s">
        <v>93</v>
      </c>
      <c r="E45" s="132" t="s">
        <v>93</v>
      </c>
      <c r="F45" s="118">
        <v>2</v>
      </c>
      <c r="G45" s="119">
        <v>9500</v>
      </c>
      <c r="H45" s="120">
        <f>J45+K45+L45</f>
        <v>14160</v>
      </c>
      <c r="I45" s="121"/>
      <c r="J45" s="38">
        <f>L44</f>
        <v>14160</v>
      </c>
      <c r="K45" s="38">
        <v>0</v>
      </c>
      <c r="L45" s="38">
        <v>0</v>
      </c>
      <c r="M45" s="122"/>
      <c r="N45" s="123">
        <f t="shared" si="5"/>
        <v>4660</v>
      </c>
      <c r="O45" s="124">
        <v>7400</v>
      </c>
      <c r="P45" s="125">
        <v>7400</v>
      </c>
      <c r="Q45" s="28">
        <v>0</v>
      </c>
      <c r="R45" s="126">
        <f t="shared" si="0"/>
        <v>6760</v>
      </c>
      <c r="S45" s="127">
        <f t="shared" si="1"/>
        <v>6760</v>
      </c>
      <c r="T45" s="128">
        <f t="shared" si="2"/>
        <v>6760</v>
      </c>
      <c r="U45" s="31">
        <f t="shared" si="2"/>
        <v>0</v>
      </c>
    </row>
    <row r="46" spans="1:21" ht="29.25" customHeight="1" x14ac:dyDescent="0.25">
      <c r="A46" s="257"/>
      <c r="B46" s="259"/>
      <c r="C46" s="116" t="s">
        <v>94</v>
      </c>
      <c r="D46" s="130" t="s">
        <v>95</v>
      </c>
      <c r="E46" s="130" t="s">
        <v>95</v>
      </c>
      <c r="F46" s="118">
        <v>1</v>
      </c>
      <c r="G46" s="119">
        <v>28500</v>
      </c>
      <c r="H46" s="120">
        <f t="shared" ref="H46:H59" si="6">J46+K46+L46</f>
        <v>39900</v>
      </c>
      <c r="I46" s="121">
        <f>J46+K46</f>
        <v>25740</v>
      </c>
      <c r="J46" s="38">
        <v>12870</v>
      </c>
      <c r="K46" s="38">
        <f>J46</f>
        <v>12870</v>
      </c>
      <c r="L46" s="38">
        <v>14160</v>
      </c>
      <c r="M46" s="122"/>
      <c r="N46" s="123">
        <f t="shared" si="5"/>
        <v>11400</v>
      </c>
      <c r="O46" s="124">
        <v>22200</v>
      </c>
      <c r="P46" s="125">
        <v>7400</v>
      </c>
      <c r="Q46" s="28">
        <v>7400</v>
      </c>
      <c r="R46" s="126">
        <f t="shared" si="0"/>
        <v>17700</v>
      </c>
      <c r="S46" s="127">
        <f t="shared" si="1"/>
        <v>10940</v>
      </c>
      <c r="T46" s="128">
        <f t="shared" si="2"/>
        <v>5470</v>
      </c>
      <c r="U46" s="31">
        <f t="shared" si="2"/>
        <v>5470</v>
      </c>
    </row>
    <row r="47" spans="1:21" ht="29.25" customHeight="1" x14ac:dyDescent="0.25">
      <c r="A47" s="257"/>
      <c r="B47" s="259"/>
      <c r="C47" s="116" t="s">
        <v>94</v>
      </c>
      <c r="D47" s="130" t="s">
        <v>95</v>
      </c>
      <c r="E47" s="130" t="s">
        <v>95</v>
      </c>
      <c r="F47" s="118">
        <v>2</v>
      </c>
      <c r="G47" s="119">
        <v>9500</v>
      </c>
      <c r="H47" s="120">
        <f t="shared" si="6"/>
        <v>14160</v>
      </c>
      <c r="I47" s="121"/>
      <c r="J47" s="38">
        <f>L46</f>
        <v>14160</v>
      </c>
      <c r="K47" s="38">
        <v>0</v>
      </c>
      <c r="L47" s="38">
        <v>0</v>
      </c>
      <c r="M47" s="122"/>
      <c r="N47" s="123">
        <f t="shared" si="5"/>
        <v>4660</v>
      </c>
      <c r="O47" s="124">
        <v>7400</v>
      </c>
      <c r="P47" s="125">
        <v>7400</v>
      </c>
      <c r="Q47" s="28">
        <v>0</v>
      </c>
      <c r="R47" s="126">
        <f t="shared" si="0"/>
        <v>6760</v>
      </c>
      <c r="S47" s="127">
        <f t="shared" si="1"/>
        <v>6760</v>
      </c>
      <c r="T47" s="128">
        <f t="shared" si="2"/>
        <v>6760</v>
      </c>
      <c r="U47" s="31">
        <f t="shared" si="2"/>
        <v>0</v>
      </c>
    </row>
    <row r="48" spans="1:21" ht="29.25" customHeight="1" x14ac:dyDescent="0.25">
      <c r="A48" s="257"/>
      <c r="B48" s="259"/>
      <c r="C48" s="116" t="s">
        <v>96</v>
      </c>
      <c r="D48" s="130" t="s">
        <v>97</v>
      </c>
      <c r="E48" s="130" t="s">
        <v>97</v>
      </c>
      <c r="F48" s="118">
        <v>1</v>
      </c>
      <c r="G48" s="119">
        <v>28500</v>
      </c>
      <c r="H48" s="120">
        <f t="shared" si="6"/>
        <v>39900</v>
      </c>
      <c r="I48" s="121">
        <f>J48+K48</f>
        <v>25740</v>
      </c>
      <c r="J48" s="38">
        <v>12870</v>
      </c>
      <c r="K48" s="38">
        <f>J48</f>
        <v>12870</v>
      </c>
      <c r="L48" s="38">
        <v>14160</v>
      </c>
      <c r="M48" s="122"/>
      <c r="N48" s="123">
        <f t="shared" si="5"/>
        <v>11400</v>
      </c>
      <c r="O48" s="124">
        <v>22200</v>
      </c>
      <c r="P48" s="125">
        <v>7400</v>
      </c>
      <c r="Q48" s="28">
        <v>7400</v>
      </c>
      <c r="R48" s="126">
        <f t="shared" si="0"/>
        <v>17700</v>
      </c>
      <c r="S48" s="127">
        <f t="shared" si="1"/>
        <v>10940</v>
      </c>
      <c r="T48" s="128">
        <f t="shared" si="2"/>
        <v>5470</v>
      </c>
      <c r="U48" s="31">
        <f t="shared" si="2"/>
        <v>5470</v>
      </c>
    </row>
    <row r="49" spans="1:21" ht="29.25" customHeight="1" x14ac:dyDescent="0.25">
      <c r="A49" s="257"/>
      <c r="B49" s="259"/>
      <c r="C49" s="116" t="s">
        <v>96</v>
      </c>
      <c r="D49" s="130" t="s">
        <v>97</v>
      </c>
      <c r="E49" s="130" t="s">
        <v>97</v>
      </c>
      <c r="F49" s="118">
        <v>2</v>
      </c>
      <c r="G49" s="119">
        <v>9500</v>
      </c>
      <c r="H49" s="120">
        <f t="shared" si="6"/>
        <v>14160</v>
      </c>
      <c r="I49" s="121"/>
      <c r="J49" s="38">
        <f>L48</f>
        <v>14160</v>
      </c>
      <c r="K49" s="38">
        <v>0</v>
      </c>
      <c r="L49" s="38">
        <v>0</v>
      </c>
      <c r="M49" s="122"/>
      <c r="N49" s="123">
        <f t="shared" si="5"/>
        <v>4660</v>
      </c>
      <c r="O49" s="124">
        <v>7400</v>
      </c>
      <c r="P49" s="125">
        <v>7400</v>
      </c>
      <c r="Q49" s="28">
        <v>0</v>
      </c>
      <c r="R49" s="126">
        <f t="shared" si="0"/>
        <v>6760</v>
      </c>
      <c r="S49" s="127">
        <f t="shared" si="1"/>
        <v>6760</v>
      </c>
      <c r="T49" s="128">
        <f t="shared" si="2"/>
        <v>6760</v>
      </c>
      <c r="U49" s="31">
        <f t="shared" si="2"/>
        <v>0</v>
      </c>
    </row>
    <row r="50" spans="1:21" ht="39.75" customHeight="1" x14ac:dyDescent="0.25">
      <c r="A50" s="257"/>
      <c r="B50" s="259"/>
      <c r="C50" s="116" t="s">
        <v>100</v>
      </c>
      <c r="D50" s="130" t="s">
        <v>101</v>
      </c>
      <c r="E50" s="117" t="s">
        <v>154</v>
      </c>
      <c r="F50" s="118">
        <v>1</v>
      </c>
      <c r="G50" s="119">
        <v>28500</v>
      </c>
      <c r="H50" s="120">
        <f t="shared" si="6"/>
        <v>39900</v>
      </c>
      <c r="I50" s="121">
        <f>J50+K50</f>
        <v>25740</v>
      </c>
      <c r="J50" s="38">
        <v>12870</v>
      </c>
      <c r="K50" s="38">
        <f>J50</f>
        <v>12870</v>
      </c>
      <c r="L50" s="38">
        <v>14160</v>
      </c>
      <c r="M50" s="122"/>
      <c r="N50" s="123">
        <f t="shared" si="5"/>
        <v>11400</v>
      </c>
      <c r="O50" s="124">
        <v>22200</v>
      </c>
      <c r="P50" s="125">
        <v>7400</v>
      </c>
      <c r="Q50" s="28">
        <v>7400</v>
      </c>
      <c r="R50" s="126">
        <f t="shared" si="0"/>
        <v>17700</v>
      </c>
      <c r="S50" s="127">
        <f t="shared" si="1"/>
        <v>10940</v>
      </c>
      <c r="T50" s="128">
        <f t="shared" si="2"/>
        <v>5470</v>
      </c>
      <c r="U50" s="31">
        <f t="shared" si="2"/>
        <v>5470</v>
      </c>
    </row>
    <row r="51" spans="1:21" ht="36" customHeight="1" x14ac:dyDescent="0.25">
      <c r="A51" s="257"/>
      <c r="B51" s="259"/>
      <c r="C51" s="116" t="s">
        <v>100</v>
      </c>
      <c r="D51" s="130" t="s">
        <v>101</v>
      </c>
      <c r="E51" s="117" t="s">
        <v>154</v>
      </c>
      <c r="F51" s="118">
        <v>2</v>
      </c>
      <c r="G51" s="119">
        <v>9500</v>
      </c>
      <c r="H51" s="120">
        <f t="shared" si="6"/>
        <v>14160</v>
      </c>
      <c r="I51" s="121"/>
      <c r="J51" s="38">
        <f>L50</f>
        <v>14160</v>
      </c>
      <c r="K51" s="38">
        <v>0</v>
      </c>
      <c r="L51" s="38">
        <v>0</v>
      </c>
      <c r="M51" s="122"/>
      <c r="N51" s="123">
        <f t="shared" si="5"/>
        <v>4660</v>
      </c>
      <c r="O51" s="124">
        <v>7400</v>
      </c>
      <c r="P51" s="125">
        <v>7400</v>
      </c>
      <c r="Q51" s="28">
        <v>0</v>
      </c>
      <c r="R51" s="126">
        <f t="shared" si="0"/>
        <v>6760</v>
      </c>
      <c r="S51" s="127">
        <f t="shared" si="1"/>
        <v>6760</v>
      </c>
      <c r="T51" s="128">
        <f t="shared" si="2"/>
        <v>6760</v>
      </c>
      <c r="U51" s="31">
        <f t="shared" si="2"/>
        <v>0</v>
      </c>
    </row>
    <row r="52" spans="1:21" ht="29.25" customHeight="1" x14ac:dyDescent="0.25">
      <c r="A52" s="257"/>
      <c r="B52" s="259"/>
      <c r="C52" s="116" t="s">
        <v>100</v>
      </c>
      <c r="D52" s="130" t="s">
        <v>101</v>
      </c>
      <c r="E52" s="117" t="s">
        <v>155</v>
      </c>
      <c r="F52" s="118">
        <v>1</v>
      </c>
      <c r="G52" s="119">
        <v>28500</v>
      </c>
      <c r="H52" s="120">
        <f t="shared" si="6"/>
        <v>39900</v>
      </c>
      <c r="I52" s="121">
        <f>J52+K52</f>
        <v>25740</v>
      </c>
      <c r="J52" s="38">
        <v>12870</v>
      </c>
      <c r="K52" s="38">
        <f>J52</f>
        <v>12870</v>
      </c>
      <c r="L52" s="38">
        <v>14160</v>
      </c>
      <c r="M52" s="122"/>
      <c r="N52" s="123">
        <f t="shared" si="5"/>
        <v>11400</v>
      </c>
      <c r="O52" s="124">
        <v>22200</v>
      </c>
      <c r="P52" s="125">
        <v>7400</v>
      </c>
      <c r="Q52" s="28">
        <v>7400</v>
      </c>
      <c r="R52" s="126">
        <f t="shared" si="0"/>
        <v>17700</v>
      </c>
      <c r="S52" s="127">
        <f t="shared" si="1"/>
        <v>10940</v>
      </c>
      <c r="T52" s="128">
        <f t="shared" si="2"/>
        <v>5470</v>
      </c>
      <c r="U52" s="31">
        <f t="shared" si="2"/>
        <v>5470</v>
      </c>
    </row>
    <row r="53" spans="1:21" ht="29.25" customHeight="1" x14ac:dyDescent="0.25">
      <c r="A53" s="261"/>
      <c r="B53" s="263"/>
      <c r="C53" s="116" t="s">
        <v>100</v>
      </c>
      <c r="D53" s="130" t="s">
        <v>101</v>
      </c>
      <c r="E53" s="117" t="s">
        <v>155</v>
      </c>
      <c r="F53" s="118">
        <v>2</v>
      </c>
      <c r="G53" s="119">
        <v>9500</v>
      </c>
      <c r="H53" s="120">
        <f t="shared" si="6"/>
        <v>14160</v>
      </c>
      <c r="I53" s="121"/>
      <c r="J53" s="38">
        <f>L52</f>
        <v>14160</v>
      </c>
      <c r="K53" s="38">
        <v>0</v>
      </c>
      <c r="L53" s="38">
        <v>0</v>
      </c>
      <c r="M53" s="122"/>
      <c r="N53" s="123">
        <f t="shared" si="5"/>
        <v>4660</v>
      </c>
      <c r="O53" s="124">
        <v>7400</v>
      </c>
      <c r="P53" s="125">
        <v>7400</v>
      </c>
      <c r="Q53" s="28">
        <v>0</v>
      </c>
      <c r="R53" s="126">
        <f t="shared" si="0"/>
        <v>6760</v>
      </c>
      <c r="S53" s="127">
        <f t="shared" si="1"/>
        <v>6760</v>
      </c>
      <c r="T53" s="128">
        <f t="shared" si="2"/>
        <v>6760</v>
      </c>
      <c r="U53" s="31">
        <f t="shared" si="2"/>
        <v>0</v>
      </c>
    </row>
    <row r="54" spans="1:21" ht="42" customHeight="1" x14ac:dyDescent="0.25">
      <c r="A54" s="252" t="s">
        <v>102</v>
      </c>
      <c r="B54" s="255" t="s">
        <v>103</v>
      </c>
      <c r="C54" s="116" t="s">
        <v>104</v>
      </c>
      <c r="D54" s="130" t="s">
        <v>106</v>
      </c>
      <c r="E54" s="130" t="s">
        <v>106</v>
      </c>
      <c r="F54" s="118">
        <v>1</v>
      </c>
      <c r="G54" s="119">
        <v>28500</v>
      </c>
      <c r="H54" s="120">
        <f t="shared" si="6"/>
        <v>39900</v>
      </c>
      <c r="I54" s="121">
        <f>J54+K54</f>
        <v>25740</v>
      </c>
      <c r="J54" s="38">
        <v>12870</v>
      </c>
      <c r="K54" s="38">
        <f>J54</f>
        <v>12870</v>
      </c>
      <c r="L54" s="38">
        <v>14160</v>
      </c>
      <c r="M54" s="122"/>
      <c r="N54" s="123">
        <f t="shared" si="5"/>
        <v>11400</v>
      </c>
      <c r="O54" s="124">
        <v>22200</v>
      </c>
      <c r="P54" s="125">
        <v>7400</v>
      </c>
      <c r="Q54" s="28">
        <v>7400</v>
      </c>
      <c r="R54" s="126">
        <f t="shared" si="0"/>
        <v>17700</v>
      </c>
      <c r="S54" s="127">
        <f t="shared" si="1"/>
        <v>10940</v>
      </c>
      <c r="T54" s="128">
        <f t="shared" si="2"/>
        <v>5470</v>
      </c>
      <c r="U54" s="31">
        <f t="shared" si="2"/>
        <v>5470</v>
      </c>
    </row>
    <row r="55" spans="1:21" ht="42" customHeight="1" x14ac:dyDescent="0.25">
      <c r="A55" s="252"/>
      <c r="B55" s="255"/>
      <c r="C55" s="116" t="s">
        <v>104</v>
      </c>
      <c r="D55" s="130" t="s">
        <v>106</v>
      </c>
      <c r="E55" s="130" t="s">
        <v>106</v>
      </c>
      <c r="F55" s="118">
        <v>2</v>
      </c>
      <c r="G55" s="119">
        <v>9500</v>
      </c>
      <c r="H55" s="120">
        <f t="shared" si="6"/>
        <v>14160</v>
      </c>
      <c r="I55" s="121"/>
      <c r="J55" s="38">
        <f>L54</f>
        <v>14160</v>
      </c>
      <c r="K55" s="38">
        <v>0</v>
      </c>
      <c r="L55" s="38">
        <v>0</v>
      </c>
      <c r="M55" s="122"/>
      <c r="N55" s="123">
        <f t="shared" si="5"/>
        <v>4660</v>
      </c>
      <c r="O55" s="124">
        <v>7400</v>
      </c>
      <c r="P55" s="125">
        <v>7400</v>
      </c>
      <c r="Q55" s="28">
        <v>0</v>
      </c>
      <c r="R55" s="126">
        <f t="shared" si="0"/>
        <v>6760</v>
      </c>
      <c r="S55" s="127">
        <f t="shared" si="1"/>
        <v>6760</v>
      </c>
      <c r="T55" s="128">
        <f t="shared" ref="T55:U62" si="7">J55-P55</f>
        <v>6760</v>
      </c>
      <c r="U55" s="31">
        <f t="shared" si="7"/>
        <v>0</v>
      </c>
    </row>
    <row r="56" spans="1:21" ht="52.5" customHeight="1" x14ac:dyDescent="0.25">
      <c r="A56" s="252" t="s">
        <v>107</v>
      </c>
      <c r="B56" s="255" t="s">
        <v>108</v>
      </c>
      <c r="C56" s="116" t="s">
        <v>109</v>
      </c>
      <c r="D56" s="130" t="s">
        <v>110</v>
      </c>
      <c r="E56" s="130" t="s">
        <v>111</v>
      </c>
      <c r="F56" s="118">
        <v>1</v>
      </c>
      <c r="G56" s="119">
        <v>28500</v>
      </c>
      <c r="H56" s="120">
        <f t="shared" si="6"/>
        <v>39900</v>
      </c>
      <c r="I56" s="121">
        <f>J56+K56</f>
        <v>25740</v>
      </c>
      <c r="J56" s="38">
        <v>12870</v>
      </c>
      <c r="K56" s="38">
        <f>J56</f>
        <v>12870</v>
      </c>
      <c r="L56" s="38">
        <v>14160</v>
      </c>
      <c r="M56" s="122"/>
      <c r="N56" s="123">
        <v>2700</v>
      </c>
      <c r="O56" s="124">
        <v>22200</v>
      </c>
      <c r="P56" s="125">
        <v>7400</v>
      </c>
      <c r="Q56" s="28">
        <v>7400</v>
      </c>
      <c r="R56" s="126">
        <f t="shared" si="0"/>
        <v>17700</v>
      </c>
      <c r="S56" s="127">
        <f t="shared" si="1"/>
        <v>10940</v>
      </c>
      <c r="T56" s="128">
        <f t="shared" si="7"/>
        <v>5470</v>
      </c>
      <c r="U56" s="31">
        <f t="shared" si="7"/>
        <v>5470</v>
      </c>
    </row>
    <row r="57" spans="1:21" ht="63" customHeight="1" x14ac:dyDescent="0.25">
      <c r="A57" s="252"/>
      <c r="B57" s="255"/>
      <c r="C57" s="116" t="s">
        <v>109</v>
      </c>
      <c r="D57" s="130" t="s">
        <v>110</v>
      </c>
      <c r="E57" s="130" t="s">
        <v>111</v>
      </c>
      <c r="F57" s="118">
        <v>2</v>
      </c>
      <c r="G57" s="119">
        <v>9500</v>
      </c>
      <c r="H57" s="120">
        <f t="shared" si="6"/>
        <v>14160</v>
      </c>
      <c r="I57" s="121"/>
      <c r="J57" s="38">
        <f>L56</f>
        <v>14160</v>
      </c>
      <c r="K57" s="38">
        <v>0</v>
      </c>
      <c r="L57" s="38">
        <v>0</v>
      </c>
      <c r="M57" s="122"/>
      <c r="N57" s="123">
        <v>900</v>
      </c>
      <c r="O57" s="124">
        <v>7400</v>
      </c>
      <c r="P57" s="125">
        <v>7400</v>
      </c>
      <c r="Q57" s="28">
        <v>0</v>
      </c>
      <c r="R57" s="126">
        <f t="shared" si="0"/>
        <v>6760</v>
      </c>
      <c r="S57" s="127">
        <f t="shared" si="1"/>
        <v>6760</v>
      </c>
      <c r="T57" s="128">
        <f t="shared" si="7"/>
        <v>6760</v>
      </c>
      <c r="U57" s="31">
        <f t="shared" si="7"/>
        <v>0</v>
      </c>
    </row>
    <row r="58" spans="1:21" ht="29.25" customHeight="1" x14ac:dyDescent="0.25">
      <c r="A58" s="252">
        <v>10</v>
      </c>
      <c r="B58" s="253" t="s">
        <v>61</v>
      </c>
      <c r="C58" s="116" t="s">
        <v>62</v>
      </c>
      <c r="D58" s="130" t="s">
        <v>63</v>
      </c>
      <c r="E58" s="130" t="s">
        <v>63</v>
      </c>
      <c r="F58" s="118">
        <v>1</v>
      </c>
      <c r="G58" s="119">
        <v>28500</v>
      </c>
      <c r="H58" s="120">
        <f t="shared" si="6"/>
        <v>39900</v>
      </c>
      <c r="I58" s="121">
        <f>J58+K58</f>
        <v>25740</v>
      </c>
      <c r="J58" s="38">
        <v>12870</v>
      </c>
      <c r="K58" s="38">
        <f>J58</f>
        <v>12870</v>
      </c>
      <c r="L58" s="38">
        <v>14160</v>
      </c>
      <c r="M58" s="122"/>
      <c r="N58" s="123">
        <f>H58-G58</f>
        <v>11400</v>
      </c>
      <c r="O58" s="124">
        <v>22200</v>
      </c>
      <c r="P58" s="125">
        <v>7400</v>
      </c>
      <c r="Q58" s="28">
        <v>7400</v>
      </c>
      <c r="R58" s="126">
        <f t="shared" si="0"/>
        <v>17700</v>
      </c>
      <c r="S58" s="127">
        <f t="shared" si="1"/>
        <v>10940</v>
      </c>
      <c r="T58" s="128">
        <f t="shared" si="7"/>
        <v>5470</v>
      </c>
      <c r="U58" s="31">
        <f t="shared" si="7"/>
        <v>5470</v>
      </c>
    </row>
    <row r="59" spans="1:21" ht="29.25" customHeight="1" x14ac:dyDescent="0.25">
      <c r="A59" s="252"/>
      <c r="B59" s="253"/>
      <c r="C59" s="116" t="s">
        <v>62</v>
      </c>
      <c r="D59" s="130" t="s">
        <v>63</v>
      </c>
      <c r="E59" s="130" t="s">
        <v>63</v>
      </c>
      <c r="F59" s="118">
        <v>2</v>
      </c>
      <c r="G59" s="119">
        <v>9500</v>
      </c>
      <c r="H59" s="120">
        <f t="shared" si="6"/>
        <v>14160</v>
      </c>
      <c r="I59" s="121"/>
      <c r="J59" s="38">
        <f>L58</f>
        <v>14160</v>
      </c>
      <c r="K59" s="38">
        <v>0</v>
      </c>
      <c r="L59" s="38">
        <v>0</v>
      </c>
      <c r="M59" s="122"/>
      <c r="N59" s="123">
        <f>H59-G59</f>
        <v>4660</v>
      </c>
      <c r="O59" s="124">
        <v>7400</v>
      </c>
      <c r="P59" s="125">
        <v>7400</v>
      </c>
      <c r="Q59" s="28">
        <v>0</v>
      </c>
      <c r="R59" s="126">
        <f t="shared" si="0"/>
        <v>6760</v>
      </c>
      <c r="S59" s="127">
        <f t="shared" si="1"/>
        <v>6760</v>
      </c>
      <c r="T59" s="128">
        <f t="shared" si="7"/>
        <v>6760</v>
      </c>
      <c r="U59" s="31">
        <f t="shared" si="7"/>
        <v>0</v>
      </c>
    </row>
    <row r="60" spans="1:21" ht="29.25" customHeight="1" x14ac:dyDescent="0.25">
      <c r="A60" s="137" t="s">
        <v>115</v>
      </c>
      <c r="B60" s="118" t="s">
        <v>116</v>
      </c>
      <c r="C60" s="116" t="s">
        <v>120</v>
      </c>
      <c r="D60" s="130" t="s">
        <v>121</v>
      </c>
      <c r="E60" s="130" t="s">
        <v>122</v>
      </c>
      <c r="F60" s="118">
        <v>1</v>
      </c>
      <c r="G60" s="119"/>
      <c r="H60" s="120">
        <f>J60+K60+L60</f>
        <v>39900</v>
      </c>
      <c r="I60" s="121">
        <f>J60+K60</f>
        <v>25740</v>
      </c>
      <c r="J60" s="38">
        <v>12870</v>
      </c>
      <c r="K60" s="38">
        <f>J60</f>
        <v>12870</v>
      </c>
      <c r="L60" s="38">
        <v>14160</v>
      </c>
      <c r="M60" s="122"/>
      <c r="N60" s="123"/>
      <c r="O60" s="124"/>
      <c r="P60" s="125"/>
      <c r="Q60" s="28"/>
      <c r="R60" s="126"/>
      <c r="S60" s="127"/>
      <c r="T60" s="128"/>
      <c r="U60" s="31"/>
    </row>
    <row r="61" spans="1:21" ht="29.25" customHeight="1" x14ac:dyDescent="0.25">
      <c r="A61" s="252">
        <v>21</v>
      </c>
      <c r="B61" s="253" t="s">
        <v>156</v>
      </c>
      <c r="C61" s="116" t="s">
        <v>157</v>
      </c>
      <c r="D61" s="130" t="s">
        <v>158</v>
      </c>
      <c r="E61" s="130" t="s">
        <v>158</v>
      </c>
      <c r="F61" s="118">
        <v>1</v>
      </c>
      <c r="G61" s="119">
        <v>28500</v>
      </c>
      <c r="H61" s="120">
        <f>J61+K61+L61</f>
        <v>39900</v>
      </c>
      <c r="I61" s="121">
        <f>J61+K61</f>
        <v>25740</v>
      </c>
      <c r="J61" s="38">
        <v>12870</v>
      </c>
      <c r="K61" s="38">
        <f>J61</f>
        <v>12870</v>
      </c>
      <c r="L61" s="38">
        <v>14160</v>
      </c>
      <c r="M61" s="122"/>
      <c r="N61" s="123">
        <f>H61-G61</f>
        <v>11400</v>
      </c>
      <c r="O61" s="124">
        <v>22200</v>
      </c>
      <c r="P61" s="125">
        <v>7400</v>
      </c>
      <c r="Q61" s="28">
        <v>7400</v>
      </c>
      <c r="R61" s="126">
        <f t="shared" si="0"/>
        <v>17700</v>
      </c>
      <c r="S61" s="127">
        <f t="shared" si="1"/>
        <v>10940</v>
      </c>
      <c r="T61" s="128">
        <f t="shared" si="7"/>
        <v>5470</v>
      </c>
      <c r="U61" s="31">
        <f t="shared" si="7"/>
        <v>5470</v>
      </c>
    </row>
    <row r="62" spans="1:21" ht="29.25" customHeight="1" x14ac:dyDescent="0.25">
      <c r="A62" s="252"/>
      <c r="B62" s="253"/>
      <c r="C62" s="116" t="s">
        <v>157</v>
      </c>
      <c r="D62" s="130" t="s">
        <v>158</v>
      </c>
      <c r="E62" s="130" t="s">
        <v>158</v>
      </c>
      <c r="F62" s="118">
        <v>2</v>
      </c>
      <c r="G62" s="119">
        <v>9500</v>
      </c>
      <c r="H62" s="120">
        <f>J62+K62+L62</f>
        <v>14160</v>
      </c>
      <c r="I62" s="121"/>
      <c r="J62" s="38">
        <f>L61</f>
        <v>14160</v>
      </c>
      <c r="K62" s="38">
        <v>0</v>
      </c>
      <c r="L62" s="38">
        <v>0</v>
      </c>
      <c r="M62" s="122"/>
      <c r="N62" s="123">
        <f>H62-G62</f>
        <v>4660</v>
      </c>
      <c r="O62" s="124">
        <v>7400</v>
      </c>
      <c r="P62" s="125">
        <v>7400</v>
      </c>
      <c r="Q62" s="28">
        <v>0</v>
      </c>
      <c r="R62" s="126">
        <f t="shared" si="0"/>
        <v>6760</v>
      </c>
      <c r="S62" s="127">
        <f t="shared" si="1"/>
        <v>6760</v>
      </c>
      <c r="T62" s="128">
        <f t="shared" si="7"/>
        <v>6760</v>
      </c>
      <c r="U62" s="31">
        <f t="shared" si="7"/>
        <v>0</v>
      </c>
    </row>
    <row r="63" spans="1:21" ht="24" customHeight="1" x14ac:dyDescent="0.25">
      <c r="B63" s="254"/>
      <c r="C63" s="254"/>
      <c r="D63" s="254"/>
      <c r="E63" s="254"/>
      <c r="F63" s="254"/>
      <c r="G63" s="254"/>
      <c r="H63" s="254"/>
      <c r="I63" s="254"/>
      <c r="J63" s="254"/>
      <c r="K63" s="40"/>
      <c r="L63" s="40"/>
      <c r="M63" s="40"/>
    </row>
    <row r="64" spans="1:21" x14ac:dyDescent="0.25">
      <c r="F64" s="104"/>
      <c r="G64" s="138"/>
    </row>
    <row r="65" spans="2:7" x14ac:dyDescent="0.25">
      <c r="B65" s="139" t="s">
        <v>127</v>
      </c>
      <c r="C65" s="139" t="s">
        <v>128</v>
      </c>
      <c r="D65" s="139" t="s">
        <v>129</v>
      </c>
      <c r="F65" s="104"/>
      <c r="G65" s="138"/>
    </row>
    <row r="66" spans="2:7" x14ac:dyDescent="0.25">
      <c r="F66" s="104"/>
      <c r="G66" s="138"/>
    </row>
    <row r="67" spans="2:7" x14ac:dyDescent="0.25">
      <c r="F67" s="104"/>
      <c r="G67" s="138"/>
    </row>
    <row r="68" spans="2:7" x14ac:dyDescent="0.25">
      <c r="F68" s="106"/>
      <c r="G68" s="140"/>
    </row>
    <row r="69" spans="2:7" x14ac:dyDescent="0.25">
      <c r="F69" s="104"/>
      <c r="G69" s="138"/>
    </row>
    <row r="70" spans="2:7" x14ac:dyDescent="0.25">
      <c r="F70" s="104"/>
      <c r="G70" s="138"/>
    </row>
    <row r="71" spans="2:7" x14ac:dyDescent="0.25">
      <c r="F71" s="104"/>
      <c r="G71" s="138"/>
    </row>
    <row r="72" spans="2:7" x14ac:dyDescent="0.25">
      <c r="F72" s="104"/>
      <c r="G72" s="138"/>
    </row>
    <row r="73" spans="2:7" x14ac:dyDescent="0.25">
      <c r="F73" s="104"/>
      <c r="G73" s="138"/>
    </row>
    <row r="74" spans="2:7" x14ac:dyDescent="0.25">
      <c r="F74" s="104"/>
      <c r="G74" s="138"/>
    </row>
    <row r="75" spans="2:7" x14ac:dyDescent="0.25">
      <c r="F75" s="104"/>
      <c r="G75" s="138"/>
    </row>
    <row r="76" spans="2:7" x14ac:dyDescent="0.25">
      <c r="F76" s="104"/>
      <c r="G76" s="138"/>
    </row>
    <row r="77" spans="2:7" x14ac:dyDescent="0.25">
      <c r="F77" s="104"/>
      <c r="G77" s="138"/>
    </row>
    <row r="78" spans="2:7" x14ac:dyDescent="0.25">
      <c r="F78" s="104"/>
      <c r="G78" s="138"/>
    </row>
    <row r="79" spans="2:7" x14ac:dyDescent="0.25">
      <c r="F79" s="104"/>
      <c r="G79" s="138"/>
    </row>
    <row r="80" spans="2:7" x14ac:dyDescent="0.25">
      <c r="F80" s="104"/>
      <c r="G80" s="138"/>
    </row>
    <row r="81" spans="6:7" x14ac:dyDescent="0.25">
      <c r="F81" s="104"/>
      <c r="G81" s="138"/>
    </row>
    <row r="82" spans="6:7" x14ac:dyDescent="0.25">
      <c r="F82" s="104"/>
      <c r="G82" s="138"/>
    </row>
    <row r="83" spans="6:7" x14ac:dyDescent="0.25">
      <c r="F83" s="104"/>
      <c r="G83" s="138"/>
    </row>
    <row r="84" spans="6:7" x14ac:dyDescent="0.25">
      <c r="F84" s="104"/>
      <c r="G84" s="138"/>
    </row>
    <row r="85" spans="6:7" x14ac:dyDescent="0.25">
      <c r="F85" s="104"/>
      <c r="G85" s="138"/>
    </row>
    <row r="86" spans="6:7" x14ac:dyDescent="0.25">
      <c r="F86" s="104"/>
      <c r="G86" s="138"/>
    </row>
    <row r="87" spans="6:7" x14ac:dyDescent="0.25">
      <c r="F87" s="104"/>
      <c r="G87" s="138"/>
    </row>
    <row r="88" spans="6:7" x14ac:dyDescent="0.25">
      <c r="F88" s="104"/>
      <c r="G88" s="138"/>
    </row>
    <row r="89" spans="6:7" x14ac:dyDescent="0.25">
      <c r="F89" s="104"/>
      <c r="G89" s="138"/>
    </row>
    <row r="90" spans="6:7" x14ac:dyDescent="0.25">
      <c r="F90" s="104"/>
      <c r="G90" s="138"/>
    </row>
    <row r="91" spans="6:7" x14ac:dyDescent="0.25">
      <c r="F91" s="76"/>
    </row>
    <row r="92" spans="6:7" x14ac:dyDescent="0.25">
      <c r="F92" s="105"/>
      <c r="G92" s="79"/>
    </row>
  </sheetData>
  <sheetProtection selectLockedCells="1" selectUnlockedCells="1"/>
  <autoFilter ref="A8:O63"/>
  <mergeCells count="48">
    <mergeCell ref="B5:K5"/>
    <mergeCell ref="B6:L6"/>
    <mergeCell ref="A7:A9"/>
    <mergeCell ref="B7:B9"/>
    <mergeCell ref="C7:C9"/>
    <mergeCell ref="D7:D9"/>
    <mergeCell ref="E7:E9"/>
    <mergeCell ref="F7:F8"/>
    <mergeCell ref="G7:G8"/>
    <mergeCell ref="H7:H9"/>
    <mergeCell ref="A15:A19"/>
    <mergeCell ref="B15:B19"/>
    <mergeCell ref="I7:I9"/>
    <mergeCell ref="J7:M7"/>
    <mergeCell ref="N7:N8"/>
    <mergeCell ref="J8:K8"/>
    <mergeCell ref="L8:M8"/>
    <mergeCell ref="S8:U8"/>
    <mergeCell ref="A10:A11"/>
    <mergeCell ref="B10:B11"/>
    <mergeCell ref="A12:A14"/>
    <mergeCell ref="B12:B14"/>
    <mergeCell ref="O7:O9"/>
    <mergeCell ref="P7:Q7"/>
    <mergeCell ref="R7:U7"/>
    <mergeCell ref="P8:Q8"/>
    <mergeCell ref="R8:R9"/>
    <mergeCell ref="A20:A26"/>
    <mergeCell ref="B20:B26"/>
    <mergeCell ref="A27:A28"/>
    <mergeCell ref="B27:B28"/>
    <mergeCell ref="A29:A30"/>
    <mergeCell ref="B29:B30"/>
    <mergeCell ref="A31:A36"/>
    <mergeCell ref="B31:B36"/>
    <mergeCell ref="A37:A43"/>
    <mergeCell ref="B37:B43"/>
    <mergeCell ref="A44:A53"/>
    <mergeCell ref="B44:B53"/>
    <mergeCell ref="A61:A62"/>
    <mergeCell ref="B61:B62"/>
    <mergeCell ref="B63:J63"/>
    <mergeCell ref="A54:A55"/>
    <mergeCell ref="B54:B55"/>
    <mergeCell ref="A56:A57"/>
    <mergeCell ref="B56:B57"/>
    <mergeCell ref="A58:A59"/>
    <mergeCell ref="B58:B59"/>
  </mergeCells>
  <pageMargins left="0.23622047244094491" right="0.23622047244094491" top="0.55118110236220474" bottom="0.55118110236220474" header="0.31496062992125984" footer="0.31496062992125984"/>
  <pageSetup paperSize="9" scale="85" firstPageNumber="0" orientation="landscape" r:id="rId1"/>
  <headerFooter alignWithMargins="0"/>
  <rowBreaks count="4" manualBreakCount="4">
    <brk id="19" max="12" man="1"/>
    <brk id="30" max="12" man="1"/>
    <brk id="43" max="16383" man="1"/>
    <brk id="5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B33"/>
  <sheetViews>
    <sheetView view="pageBreakPreview" topLeftCell="D1" zoomScale="90" zoomScaleNormal="100" zoomScaleSheetLayoutView="90" workbookViewId="0">
      <selection activeCell="P4" sqref="P4:Q4"/>
    </sheetView>
  </sheetViews>
  <sheetFormatPr defaultRowHeight="12.75" outlineLevelCol="1" x14ac:dyDescent="0.2"/>
  <cols>
    <col min="1" max="1" width="9.85546875" style="105" customWidth="1"/>
    <col min="2" max="2" width="23.140625" style="105" customWidth="1"/>
    <col min="3" max="3" width="9.85546875" style="105" customWidth="1"/>
    <col min="4" max="4" width="32.28515625" style="105" customWidth="1"/>
    <col min="5" max="5" width="11.5703125" style="105" customWidth="1"/>
    <col min="6" max="6" width="3.7109375" style="171" hidden="1" customWidth="1"/>
    <col min="7" max="7" width="14.5703125" style="105" customWidth="1"/>
    <col min="8" max="8" width="12.42578125" style="105" customWidth="1"/>
    <col min="9" max="9" width="12.28515625" style="105" customWidth="1"/>
    <col min="10" max="10" width="12" style="105" customWidth="1"/>
    <col min="11" max="11" width="14.28515625" style="105" customWidth="1"/>
    <col min="12" max="12" width="14.140625" style="105" customWidth="1"/>
    <col min="13" max="13" width="11.42578125" style="105" customWidth="1"/>
    <col min="14" max="14" width="12" style="105" customWidth="1"/>
    <col min="15" max="15" width="12.5703125" style="105" customWidth="1"/>
    <col min="16" max="16" width="14.28515625" style="105" customWidth="1"/>
    <col min="17" max="17" width="14" style="105" customWidth="1"/>
    <col min="18" max="18" width="13.7109375" style="105" customWidth="1"/>
    <col min="19" max="19" width="12.140625" style="105" customWidth="1"/>
    <col min="20" max="20" width="10.28515625" style="105" hidden="1" customWidth="1"/>
    <col min="21" max="21" width="11.28515625" style="105" hidden="1" customWidth="1" outlineLevel="1"/>
    <col min="22" max="23" width="10.5703125" style="105" hidden="1" customWidth="1" outlineLevel="1"/>
    <col min="24" max="24" width="11.140625" style="105" hidden="1" customWidth="1" outlineLevel="1"/>
    <col min="25" max="25" width="11.85546875" style="105" hidden="1" customWidth="1" outlineLevel="1"/>
    <col min="26" max="26" width="10.28515625" style="105" hidden="1" customWidth="1" outlineLevel="1"/>
    <col min="27" max="27" width="11.140625" style="105" hidden="1" customWidth="1" outlineLevel="1"/>
    <col min="28" max="28" width="9.140625" style="105" collapsed="1"/>
    <col min="29" max="16384" width="9.140625" style="105"/>
  </cols>
  <sheetData>
    <row r="1" spans="1:27" ht="15" x14ac:dyDescent="0.25">
      <c r="F1" s="79"/>
      <c r="P1" s="139"/>
      <c r="Q1" s="139" t="s">
        <v>130</v>
      </c>
      <c r="R1" s="76"/>
    </row>
    <row r="2" spans="1:27" ht="18.75" customHeight="1" x14ac:dyDescent="0.2">
      <c r="A2" s="141"/>
      <c r="F2" s="79"/>
      <c r="P2" s="108" t="s">
        <v>1</v>
      </c>
      <c r="R2" s="142"/>
    </row>
    <row r="3" spans="1:27" ht="24" customHeight="1" x14ac:dyDescent="0.2">
      <c r="A3" s="143"/>
      <c r="F3" s="79"/>
      <c r="P3" s="108" t="s">
        <v>2</v>
      </c>
      <c r="R3" s="144"/>
    </row>
    <row r="4" spans="1:27" ht="19.5" customHeight="1" x14ac:dyDescent="0.2">
      <c r="A4" s="143"/>
      <c r="F4" s="79"/>
      <c r="P4" s="109" t="s">
        <v>176</v>
      </c>
      <c r="Q4" s="76"/>
      <c r="R4" s="3"/>
    </row>
    <row r="5" spans="1:27" ht="27.75" customHeight="1" x14ac:dyDescent="0.2">
      <c r="A5" s="143"/>
      <c r="F5" s="79"/>
      <c r="L5" s="145"/>
    </row>
    <row r="6" spans="1:27" ht="21.75" customHeight="1" x14ac:dyDescent="0.2">
      <c r="A6" s="270" t="s">
        <v>142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146"/>
    </row>
    <row r="7" spans="1:27" ht="27" customHeight="1" x14ac:dyDescent="0.2">
      <c r="A7" s="281" t="s">
        <v>143</v>
      </c>
      <c r="B7" s="281" t="s">
        <v>5</v>
      </c>
      <c r="C7" s="281" t="s">
        <v>6</v>
      </c>
      <c r="D7" s="281" t="s">
        <v>7</v>
      </c>
      <c r="E7" s="272" t="s">
        <v>144</v>
      </c>
      <c r="F7" s="284" t="s">
        <v>145</v>
      </c>
      <c r="G7" s="285" t="s">
        <v>11</v>
      </c>
      <c r="H7" s="253" t="s">
        <v>12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09" t="s">
        <v>13</v>
      </c>
      <c r="U7" s="210" t="s">
        <v>14</v>
      </c>
      <c r="V7" s="211"/>
      <c r="W7" s="212"/>
      <c r="X7" s="213" t="s">
        <v>15</v>
      </c>
      <c r="Y7" s="214"/>
      <c r="Z7" s="214"/>
      <c r="AA7" s="215"/>
    </row>
    <row r="8" spans="1:27" ht="36.75" customHeight="1" x14ac:dyDescent="0.2">
      <c r="A8" s="281"/>
      <c r="B8" s="281"/>
      <c r="C8" s="281"/>
      <c r="D8" s="281"/>
      <c r="E8" s="282"/>
      <c r="F8" s="284"/>
      <c r="G8" s="285"/>
      <c r="H8" s="253" t="s">
        <v>16</v>
      </c>
      <c r="I8" s="253"/>
      <c r="J8" s="253" t="s">
        <v>17</v>
      </c>
      <c r="K8" s="253"/>
      <c r="L8" s="280" t="s">
        <v>18</v>
      </c>
      <c r="M8" s="280"/>
      <c r="N8" s="280" t="s">
        <v>19</v>
      </c>
      <c r="O8" s="280"/>
      <c r="P8" s="280" t="s">
        <v>159</v>
      </c>
      <c r="Q8" s="280"/>
      <c r="R8" s="280" t="s">
        <v>160</v>
      </c>
      <c r="S8" s="280"/>
      <c r="T8" s="209"/>
      <c r="U8" s="210"/>
      <c r="V8" s="217" t="s">
        <v>21</v>
      </c>
      <c r="W8" s="218"/>
      <c r="X8" s="219" t="s">
        <v>22</v>
      </c>
      <c r="Y8" s="274" t="s">
        <v>23</v>
      </c>
      <c r="Z8" s="275"/>
      <c r="AA8" s="276"/>
    </row>
    <row r="9" spans="1:27" ht="35.25" customHeight="1" x14ac:dyDescent="0.2">
      <c r="A9" s="281"/>
      <c r="B9" s="281"/>
      <c r="C9" s="281"/>
      <c r="D9" s="281"/>
      <c r="E9" s="283"/>
      <c r="F9" s="284"/>
      <c r="G9" s="285"/>
      <c r="H9" s="118" t="s">
        <v>24</v>
      </c>
      <c r="I9" s="118" t="s">
        <v>25</v>
      </c>
      <c r="J9" s="118" t="s">
        <v>26</v>
      </c>
      <c r="K9" s="118" t="s">
        <v>27</v>
      </c>
      <c r="L9" s="118" t="s">
        <v>28</v>
      </c>
      <c r="M9" s="118" t="s">
        <v>29</v>
      </c>
      <c r="N9" s="118" t="s">
        <v>30</v>
      </c>
      <c r="O9" s="118" t="s">
        <v>31</v>
      </c>
      <c r="P9" s="118" t="s">
        <v>161</v>
      </c>
      <c r="Q9" s="118" t="s">
        <v>162</v>
      </c>
      <c r="R9" s="118" t="s">
        <v>163</v>
      </c>
      <c r="S9" s="118" t="s">
        <v>164</v>
      </c>
      <c r="T9" s="147"/>
      <c r="U9" s="210"/>
      <c r="V9" s="13" t="s">
        <v>24</v>
      </c>
      <c r="W9" s="14" t="s">
        <v>25</v>
      </c>
      <c r="X9" s="219"/>
      <c r="Y9" s="115" t="s">
        <v>32</v>
      </c>
      <c r="Z9" s="16" t="s">
        <v>24</v>
      </c>
      <c r="AA9" s="17" t="s">
        <v>25</v>
      </c>
    </row>
    <row r="10" spans="1:27" ht="37.5" customHeight="1" x14ac:dyDescent="0.2">
      <c r="A10" s="277" t="s">
        <v>165</v>
      </c>
      <c r="B10" s="253" t="s">
        <v>156</v>
      </c>
      <c r="C10" s="129" t="s">
        <v>157</v>
      </c>
      <c r="D10" s="117" t="s">
        <v>156</v>
      </c>
      <c r="E10" s="118">
        <v>1</v>
      </c>
      <c r="F10" s="148">
        <v>108300</v>
      </c>
      <c r="G10" s="148">
        <f t="shared" ref="G10:G21" si="0">H10+I10+J10+K10+L10+M10+N10+O10+P10+Q10+R10+S10</f>
        <v>149400</v>
      </c>
      <c r="H10" s="38">
        <v>9900</v>
      </c>
      <c r="I10" s="38">
        <f>H10</f>
        <v>9900</v>
      </c>
      <c r="J10" s="38">
        <v>11350</v>
      </c>
      <c r="K10" s="38">
        <f>J10</f>
        <v>11350</v>
      </c>
      <c r="L10" s="38">
        <v>12800</v>
      </c>
      <c r="M10" s="38">
        <f>L10</f>
        <v>12800</v>
      </c>
      <c r="N10" s="38">
        <v>13550</v>
      </c>
      <c r="O10" s="38">
        <f>N10</f>
        <v>13550</v>
      </c>
      <c r="P10" s="38">
        <f>O10</f>
        <v>13550</v>
      </c>
      <c r="Q10" s="38">
        <f>P10</f>
        <v>13550</v>
      </c>
      <c r="R10" s="38">
        <f>Q10</f>
        <v>13550</v>
      </c>
      <c r="S10" s="38">
        <f>R10</f>
        <v>13550</v>
      </c>
      <c r="T10" s="149">
        <f>G10-F10</f>
        <v>41100</v>
      </c>
      <c r="U10" s="27">
        <v>102000.2</v>
      </c>
      <c r="V10" s="28">
        <v>5600</v>
      </c>
      <c r="W10" s="28">
        <v>5600</v>
      </c>
      <c r="X10" s="29">
        <f>G10-U10</f>
        <v>47399.8</v>
      </c>
      <c r="Y10" s="30">
        <f>Z10+AA10</f>
        <v>8600</v>
      </c>
      <c r="Z10" s="31">
        <f>H10-V10</f>
        <v>4300</v>
      </c>
      <c r="AA10" s="31">
        <f>I10-W10</f>
        <v>4300</v>
      </c>
    </row>
    <row r="11" spans="1:27" ht="33.75" customHeight="1" x14ac:dyDescent="0.2">
      <c r="A11" s="277"/>
      <c r="B11" s="253"/>
      <c r="C11" s="129" t="s">
        <v>157</v>
      </c>
      <c r="D11" s="117" t="s">
        <v>156</v>
      </c>
      <c r="E11" s="118">
        <v>2</v>
      </c>
      <c r="F11" s="148">
        <v>95700</v>
      </c>
      <c r="G11" s="148">
        <f t="shared" si="0"/>
        <v>129600</v>
      </c>
      <c r="H11" s="38">
        <v>11350</v>
      </c>
      <c r="I11" s="38">
        <f>H11</f>
        <v>11350</v>
      </c>
      <c r="J11" s="38">
        <v>12800</v>
      </c>
      <c r="K11" s="38">
        <f>J11</f>
        <v>12800</v>
      </c>
      <c r="L11" s="38">
        <v>13550</v>
      </c>
      <c r="M11" s="38">
        <f>L11</f>
        <v>13550</v>
      </c>
      <c r="N11" s="38">
        <f>M11</f>
        <v>13550</v>
      </c>
      <c r="O11" s="38">
        <f>N11</f>
        <v>13550</v>
      </c>
      <c r="P11" s="38">
        <f>O11</f>
        <v>13550</v>
      </c>
      <c r="Q11" s="38">
        <f>P11</f>
        <v>13550</v>
      </c>
      <c r="R11" s="150"/>
      <c r="S11" s="150"/>
      <c r="T11" s="149">
        <f>G11-F11</f>
        <v>33900</v>
      </c>
      <c r="U11" s="27">
        <v>90800.2</v>
      </c>
      <c r="V11" s="28">
        <v>7600</v>
      </c>
      <c r="W11" s="28">
        <v>7600</v>
      </c>
      <c r="X11" s="29">
        <f t="shared" ref="X11:X21" si="1">G11-U11</f>
        <v>38799.800000000003</v>
      </c>
      <c r="Y11" s="30">
        <f t="shared" ref="Y11:Y21" si="2">Z11+AA11</f>
        <v>7500</v>
      </c>
      <c r="Z11" s="31">
        <f t="shared" ref="Z11:AA21" si="3">H11-V11</f>
        <v>3750</v>
      </c>
      <c r="AA11" s="31">
        <f t="shared" si="3"/>
        <v>3750</v>
      </c>
    </row>
    <row r="12" spans="1:27" ht="34.5" customHeight="1" x14ac:dyDescent="0.2">
      <c r="A12" s="277"/>
      <c r="B12" s="253"/>
      <c r="C12" s="129" t="s">
        <v>157</v>
      </c>
      <c r="D12" s="117" t="s">
        <v>156</v>
      </c>
      <c r="E12" s="119">
        <v>3</v>
      </c>
      <c r="F12" s="148">
        <v>78900</v>
      </c>
      <c r="G12" s="148">
        <f t="shared" si="0"/>
        <v>106900</v>
      </c>
      <c r="H12" s="38">
        <v>12800</v>
      </c>
      <c r="I12" s="38">
        <f>H12</f>
        <v>12800</v>
      </c>
      <c r="J12" s="38">
        <v>13550</v>
      </c>
      <c r="K12" s="38">
        <f>J12</f>
        <v>13550</v>
      </c>
      <c r="L12" s="38">
        <f>K12</f>
        <v>13550</v>
      </c>
      <c r="M12" s="38">
        <f>L12</f>
        <v>13550</v>
      </c>
      <c r="N12" s="38">
        <f>M12</f>
        <v>13550</v>
      </c>
      <c r="O12" s="38">
        <f>N12</f>
        <v>13550</v>
      </c>
      <c r="P12" s="150"/>
      <c r="Q12" s="150"/>
      <c r="R12" s="150"/>
      <c r="S12" s="150"/>
      <c r="T12" s="149"/>
      <c r="U12" s="27">
        <v>75600</v>
      </c>
      <c r="V12" s="28">
        <v>8300</v>
      </c>
      <c r="W12" s="28">
        <v>8300</v>
      </c>
      <c r="X12" s="29">
        <f t="shared" si="1"/>
        <v>31300</v>
      </c>
      <c r="Y12" s="30">
        <f t="shared" si="2"/>
        <v>9000</v>
      </c>
      <c r="Z12" s="31">
        <f t="shared" si="3"/>
        <v>4500</v>
      </c>
      <c r="AA12" s="31">
        <f t="shared" si="3"/>
        <v>4500</v>
      </c>
    </row>
    <row r="13" spans="1:27" ht="36" customHeight="1" x14ac:dyDescent="0.2">
      <c r="A13" s="277"/>
      <c r="B13" s="253"/>
      <c r="C13" s="129" t="s">
        <v>157</v>
      </c>
      <c r="D13" s="117" t="s">
        <v>156</v>
      </c>
      <c r="E13" s="119">
        <v>4</v>
      </c>
      <c r="F13" s="148">
        <v>60000</v>
      </c>
      <c r="G13" s="148">
        <f t="shared" si="0"/>
        <v>81300</v>
      </c>
      <c r="H13" s="38">
        <v>13550</v>
      </c>
      <c r="I13" s="38">
        <f>H13</f>
        <v>13550</v>
      </c>
      <c r="J13" s="38">
        <f>I13</f>
        <v>13550</v>
      </c>
      <c r="K13" s="38">
        <f>J13</f>
        <v>13550</v>
      </c>
      <c r="L13" s="38">
        <f>K13</f>
        <v>13550</v>
      </c>
      <c r="M13" s="38">
        <f>L13</f>
        <v>13550</v>
      </c>
      <c r="N13" s="38"/>
      <c r="O13" s="38"/>
      <c r="P13" s="150"/>
      <c r="Q13" s="150"/>
      <c r="R13" s="150"/>
      <c r="S13" s="150"/>
      <c r="T13" s="149"/>
      <c r="U13" s="27">
        <v>59000</v>
      </c>
      <c r="V13" s="28">
        <v>8700</v>
      </c>
      <c r="W13" s="28">
        <v>8700</v>
      </c>
      <c r="X13" s="29">
        <f t="shared" si="1"/>
        <v>22300</v>
      </c>
      <c r="Y13" s="30">
        <f t="shared" si="2"/>
        <v>9700</v>
      </c>
      <c r="Z13" s="31">
        <f t="shared" si="3"/>
        <v>4850</v>
      </c>
      <c r="AA13" s="31">
        <f t="shared" si="3"/>
        <v>4850</v>
      </c>
    </row>
    <row r="14" spans="1:27" ht="36" customHeight="1" x14ac:dyDescent="0.2">
      <c r="A14" s="277"/>
      <c r="B14" s="253"/>
      <c r="C14" s="129" t="s">
        <v>157</v>
      </c>
      <c r="D14" s="117" t="s">
        <v>156</v>
      </c>
      <c r="E14" s="119">
        <v>5</v>
      </c>
      <c r="F14" s="148"/>
      <c r="G14" s="148">
        <f t="shared" si="0"/>
        <v>54200</v>
      </c>
      <c r="H14" s="38">
        <v>13550</v>
      </c>
      <c r="I14" s="38">
        <v>13550</v>
      </c>
      <c r="J14" s="38">
        <v>13550</v>
      </c>
      <c r="K14" s="38">
        <v>13550</v>
      </c>
      <c r="L14" s="38"/>
      <c r="M14" s="38"/>
      <c r="N14" s="38"/>
      <c r="O14" s="38"/>
      <c r="P14" s="150"/>
      <c r="Q14" s="150"/>
      <c r="R14" s="150"/>
      <c r="S14" s="150"/>
      <c r="T14" s="149"/>
      <c r="U14" s="27"/>
      <c r="V14" s="28"/>
      <c r="W14" s="28"/>
      <c r="X14" s="29"/>
      <c r="Y14" s="30"/>
      <c r="Z14" s="31"/>
      <c r="AA14" s="31"/>
    </row>
    <row r="15" spans="1:27" ht="36" customHeight="1" x14ac:dyDescent="0.2">
      <c r="A15" s="277"/>
      <c r="B15" s="253"/>
      <c r="C15" s="129" t="s">
        <v>166</v>
      </c>
      <c r="D15" s="117" t="s">
        <v>156</v>
      </c>
      <c r="E15" s="119">
        <v>6</v>
      </c>
      <c r="F15" s="148"/>
      <c r="G15" s="148">
        <f t="shared" si="0"/>
        <v>27100</v>
      </c>
      <c r="H15" s="38">
        <v>13550</v>
      </c>
      <c r="I15" s="38">
        <v>13550</v>
      </c>
      <c r="J15" s="38"/>
      <c r="K15" s="38"/>
      <c r="L15" s="38"/>
      <c r="M15" s="38"/>
      <c r="N15" s="38"/>
      <c r="O15" s="38"/>
      <c r="P15" s="150"/>
      <c r="Q15" s="150"/>
      <c r="R15" s="150"/>
      <c r="S15" s="150"/>
      <c r="T15" s="149"/>
      <c r="U15" s="27"/>
      <c r="V15" s="28"/>
      <c r="W15" s="28"/>
      <c r="X15" s="29"/>
      <c r="Y15" s="30"/>
      <c r="Z15" s="31"/>
      <c r="AA15" s="31"/>
    </row>
    <row r="16" spans="1:27" ht="53.25" customHeight="1" x14ac:dyDescent="0.2">
      <c r="A16" s="277"/>
      <c r="B16" s="253"/>
      <c r="C16" s="129" t="s">
        <v>166</v>
      </c>
      <c r="D16" s="117" t="s">
        <v>167</v>
      </c>
      <c r="E16" s="118">
        <v>1</v>
      </c>
      <c r="F16" s="148">
        <v>108300</v>
      </c>
      <c r="G16" s="148">
        <f t="shared" si="0"/>
        <v>149400</v>
      </c>
      <c r="H16" s="38">
        <v>9900</v>
      </c>
      <c r="I16" s="38">
        <f>H16</f>
        <v>9900</v>
      </c>
      <c r="J16" s="38">
        <v>11350</v>
      </c>
      <c r="K16" s="38">
        <f>J16</f>
        <v>11350</v>
      </c>
      <c r="L16" s="38">
        <v>12800</v>
      </c>
      <c r="M16" s="38">
        <f>L16</f>
        <v>12800</v>
      </c>
      <c r="N16" s="38">
        <v>13550</v>
      </c>
      <c r="O16" s="38">
        <f>N16</f>
        <v>13550</v>
      </c>
      <c r="P16" s="38">
        <f>O16</f>
        <v>13550</v>
      </c>
      <c r="Q16" s="38">
        <f>P16</f>
        <v>13550</v>
      </c>
      <c r="R16" s="38">
        <f>Q16</f>
        <v>13550</v>
      </c>
      <c r="S16" s="38">
        <f>R16</f>
        <v>13550</v>
      </c>
      <c r="T16" s="149">
        <f>G16-F16</f>
        <v>41100</v>
      </c>
      <c r="U16" s="27">
        <v>102000.2</v>
      </c>
      <c r="V16" s="28">
        <v>5600</v>
      </c>
      <c r="W16" s="28">
        <v>5600</v>
      </c>
      <c r="X16" s="29">
        <f t="shared" si="1"/>
        <v>47399.8</v>
      </c>
      <c r="Y16" s="30">
        <f t="shared" si="2"/>
        <v>8600</v>
      </c>
      <c r="Z16" s="31">
        <f t="shared" si="3"/>
        <v>4300</v>
      </c>
      <c r="AA16" s="31">
        <f t="shared" si="3"/>
        <v>4300</v>
      </c>
    </row>
    <row r="17" spans="1:27" ht="51" customHeight="1" x14ac:dyDescent="0.2">
      <c r="A17" s="277"/>
      <c r="B17" s="253"/>
      <c r="C17" s="129" t="s">
        <v>166</v>
      </c>
      <c r="D17" s="117" t="s">
        <v>167</v>
      </c>
      <c r="E17" s="118">
        <v>2</v>
      </c>
      <c r="F17" s="148">
        <v>95700</v>
      </c>
      <c r="G17" s="148">
        <f t="shared" si="0"/>
        <v>129600</v>
      </c>
      <c r="H17" s="38">
        <v>11350</v>
      </c>
      <c r="I17" s="38">
        <f>H17</f>
        <v>11350</v>
      </c>
      <c r="J17" s="38">
        <v>12800</v>
      </c>
      <c r="K17" s="38">
        <f>J17</f>
        <v>12800</v>
      </c>
      <c r="L17" s="38">
        <v>13550</v>
      </c>
      <c r="M17" s="38">
        <f>L17</f>
        <v>13550</v>
      </c>
      <c r="N17" s="38">
        <f>M17</f>
        <v>13550</v>
      </c>
      <c r="O17" s="38">
        <f>N17</f>
        <v>13550</v>
      </c>
      <c r="P17" s="38">
        <f>O17</f>
        <v>13550</v>
      </c>
      <c r="Q17" s="38">
        <f>P17</f>
        <v>13550</v>
      </c>
      <c r="R17" s="150"/>
      <c r="S17" s="150"/>
      <c r="T17" s="149">
        <f>G17-F17</f>
        <v>33900</v>
      </c>
      <c r="U17" s="27">
        <v>90800.2</v>
      </c>
      <c r="V17" s="28">
        <v>7600</v>
      </c>
      <c r="W17" s="28">
        <v>7600</v>
      </c>
      <c r="X17" s="29">
        <f t="shared" si="1"/>
        <v>38799.800000000003</v>
      </c>
      <c r="Y17" s="30">
        <f t="shared" si="2"/>
        <v>7500</v>
      </c>
      <c r="Z17" s="31">
        <f t="shared" si="3"/>
        <v>3750</v>
      </c>
      <c r="AA17" s="31">
        <f t="shared" si="3"/>
        <v>3750</v>
      </c>
    </row>
    <row r="18" spans="1:27" ht="50.25" customHeight="1" x14ac:dyDescent="0.2">
      <c r="A18" s="277"/>
      <c r="B18" s="253"/>
      <c r="C18" s="151" t="s">
        <v>166</v>
      </c>
      <c r="D18" s="152" t="s">
        <v>167</v>
      </c>
      <c r="E18" s="153">
        <v>3</v>
      </c>
      <c r="F18" s="148">
        <v>78900</v>
      </c>
      <c r="G18" s="148">
        <f t="shared" si="0"/>
        <v>106900</v>
      </c>
      <c r="H18" s="38">
        <v>12800</v>
      </c>
      <c r="I18" s="38">
        <f>H18</f>
        <v>12800</v>
      </c>
      <c r="J18" s="38">
        <v>13550</v>
      </c>
      <c r="K18" s="38">
        <f>J18</f>
        <v>13550</v>
      </c>
      <c r="L18" s="38">
        <f>K18</f>
        <v>13550</v>
      </c>
      <c r="M18" s="38">
        <f>L18</f>
        <v>13550</v>
      </c>
      <c r="N18" s="38">
        <f>M18</f>
        <v>13550</v>
      </c>
      <c r="O18" s="38">
        <f>N18</f>
        <v>13550</v>
      </c>
      <c r="P18" s="150"/>
      <c r="Q18" s="150"/>
      <c r="R18" s="150"/>
      <c r="S18" s="150"/>
      <c r="T18" s="154"/>
      <c r="U18" s="27">
        <v>75600</v>
      </c>
      <c r="V18" s="28">
        <v>8300</v>
      </c>
      <c r="W18" s="28">
        <v>8300</v>
      </c>
      <c r="X18" s="29">
        <f t="shared" si="1"/>
        <v>31300</v>
      </c>
      <c r="Y18" s="30">
        <f t="shared" si="2"/>
        <v>9000</v>
      </c>
      <c r="Z18" s="31">
        <f t="shared" si="3"/>
        <v>4500</v>
      </c>
      <c r="AA18" s="31">
        <f t="shared" si="3"/>
        <v>4500</v>
      </c>
    </row>
    <row r="19" spans="1:27" ht="50.25" customHeight="1" x14ac:dyDescent="0.2">
      <c r="A19" s="277"/>
      <c r="B19" s="278"/>
      <c r="C19" s="155" t="s">
        <v>166</v>
      </c>
      <c r="D19" s="156" t="s">
        <v>167</v>
      </c>
      <c r="E19" s="157">
        <v>4</v>
      </c>
      <c r="F19" s="158">
        <v>60000</v>
      </c>
      <c r="G19" s="148">
        <f t="shared" si="0"/>
        <v>81300</v>
      </c>
      <c r="H19" s="38">
        <v>13550</v>
      </c>
      <c r="I19" s="38">
        <f>H19</f>
        <v>13550</v>
      </c>
      <c r="J19" s="38">
        <f>I19</f>
        <v>13550</v>
      </c>
      <c r="K19" s="38">
        <f>J19</f>
        <v>13550</v>
      </c>
      <c r="L19" s="38">
        <f>K19</f>
        <v>13550</v>
      </c>
      <c r="M19" s="38">
        <f>L19</f>
        <v>13550</v>
      </c>
      <c r="N19" s="38"/>
      <c r="O19" s="38"/>
      <c r="P19" s="150"/>
      <c r="Q19" s="150"/>
      <c r="R19" s="150"/>
      <c r="S19" s="150"/>
      <c r="T19" s="154"/>
      <c r="U19" s="27"/>
      <c r="V19" s="28"/>
      <c r="W19" s="28"/>
      <c r="X19" s="29"/>
      <c r="Y19" s="30"/>
      <c r="Z19" s="31"/>
      <c r="AA19" s="31"/>
    </row>
    <row r="20" spans="1:27" ht="50.25" customHeight="1" x14ac:dyDescent="0.2">
      <c r="A20" s="277"/>
      <c r="B20" s="278"/>
      <c r="C20" s="159" t="s">
        <v>166</v>
      </c>
      <c r="D20" s="160" t="s">
        <v>167</v>
      </c>
      <c r="E20" s="161">
        <v>5</v>
      </c>
      <c r="F20" s="162"/>
      <c r="G20" s="148">
        <f t="shared" si="0"/>
        <v>54200</v>
      </c>
      <c r="H20" s="38">
        <v>13550</v>
      </c>
      <c r="I20" s="38">
        <v>13550</v>
      </c>
      <c r="J20" s="38">
        <v>13550</v>
      </c>
      <c r="K20" s="38">
        <v>13550</v>
      </c>
      <c r="L20" s="38"/>
      <c r="M20" s="38"/>
      <c r="N20" s="38"/>
      <c r="O20" s="38"/>
      <c r="P20" s="150"/>
      <c r="Q20" s="150"/>
      <c r="R20" s="150"/>
      <c r="S20" s="150"/>
      <c r="T20" s="154"/>
      <c r="U20" s="27"/>
      <c r="V20" s="28"/>
      <c r="W20" s="28"/>
      <c r="X20" s="29"/>
      <c r="Y20" s="30"/>
      <c r="Z20" s="31"/>
      <c r="AA20" s="31"/>
    </row>
    <row r="21" spans="1:27" ht="52.5" customHeight="1" x14ac:dyDescent="0.2">
      <c r="A21" s="277"/>
      <c r="B21" s="278"/>
      <c r="C21" s="159" t="s">
        <v>166</v>
      </c>
      <c r="D21" s="160" t="s">
        <v>167</v>
      </c>
      <c r="E21" s="161">
        <v>6</v>
      </c>
      <c r="F21" s="162"/>
      <c r="G21" s="148">
        <f t="shared" si="0"/>
        <v>27100</v>
      </c>
      <c r="H21" s="38">
        <v>13550</v>
      </c>
      <c r="I21" s="38">
        <v>13550</v>
      </c>
      <c r="J21" s="38"/>
      <c r="K21" s="38"/>
      <c r="L21" s="38"/>
      <c r="M21" s="38"/>
      <c r="N21" s="38"/>
      <c r="O21" s="38"/>
      <c r="P21" s="150"/>
      <c r="Q21" s="150"/>
      <c r="R21" s="150"/>
      <c r="S21" s="150"/>
      <c r="T21" s="154"/>
      <c r="U21" s="27">
        <v>59000</v>
      </c>
      <c r="V21" s="28">
        <v>8700</v>
      </c>
      <c r="W21" s="28">
        <v>8700</v>
      </c>
      <c r="X21" s="29">
        <f t="shared" si="1"/>
        <v>-31900</v>
      </c>
      <c r="Y21" s="30">
        <f t="shared" si="2"/>
        <v>9700</v>
      </c>
      <c r="Z21" s="31">
        <f t="shared" si="3"/>
        <v>4850</v>
      </c>
      <c r="AA21" s="31">
        <f t="shared" si="3"/>
        <v>4850</v>
      </c>
    </row>
    <row r="22" spans="1:27" ht="22.5" customHeight="1" x14ac:dyDescent="0.2">
      <c r="A22" s="163"/>
      <c r="B22" s="104"/>
      <c r="C22" s="163"/>
      <c r="D22" s="164"/>
      <c r="E22" s="104"/>
      <c r="F22" s="138"/>
      <c r="G22" s="165"/>
      <c r="H22" s="40"/>
      <c r="I22" s="40"/>
      <c r="J22" s="40"/>
      <c r="K22" s="40"/>
      <c r="L22" s="40"/>
      <c r="M22" s="40"/>
      <c r="N22" s="166"/>
      <c r="O22" s="166"/>
      <c r="P22" s="166"/>
      <c r="Q22" s="166"/>
      <c r="R22" s="166"/>
      <c r="S22" s="167"/>
      <c r="T22" s="154"/>
    </row>
    <row r="23" spans="1:27" ht="18.75" customHeight="1" x14ac:dyDescent="0.25">
      <c r="A23" s="279" t="s">
        <v>127</v>
      </c>
      <c r="B23" s="279"/>
      <c r="C23" s="279"/>
      <c r="D23" s="139" t="s">
        <v>128</v>
      </c>
      <c r="E23" s="139"/>
      <c r="F23" s="168"/>
      <c r="G23" s="139" t="s">
        <v>129</v>
      </c>
      <c r="H23" s="40"/>
      <c r="I23" s="40"/>
      <c r="J23" s="40"/>
      <c r="K23" s="40"/>
      <c r="L23" s="40"/>
      <c r="M23" s="40"/>
      <c r="N23" s="40"/>
      <c r="O23" s="40"/>
      <c r="P23" s="166"/>
      <c r="Q23" s="166"/>
      <c r="R23" s="166"/>
      <c r="S23" s="167"/>
    </row>
    <row r="24" spans="1:27" ht="33" customHeight="1" x14ac:dyDescent="0.2">
      <c r="A24" s="169"/>
      <c r="B24" s="164"/>
      <c r="C24" s="163"/>
      <c r="D24" s="164"/>
      <c r="E24" s="164"/>
      <c r="F24" s="170"/>
      <c r="G24" s="165"/>
      <c r="H24" s="40"/>
      <c r="I24" s="40"/>
      <c r="J24" s="40"/>
      <c r="K24" s="40"/>
      <c r="L24" s="40"/>
      <c r="M24" s="40"/>
      <c r="N24" s="40"/>
      <c r="O24" s="40"/>
      <c r="P24" s="166"/>
      <c r="Q24" s="166"/>
      <c r="R24" s="166"/>
      <c r="S24" s="167"/>
    </row>
    <row r="25" spans="1:27" hidden="1" x14ac:dyDescent="0.2">
      <c r="D25" s="105" t="s">
        <v>168</v>
      </c>
      <c r="F25" s="79"/>
      <c r="G25" s="148">
        <f>H25+I25+J25+K25+L25+M25+N25+O25+P25+Q25+R25+S25</f>
        <v>78720</v>
      </c>
      <c r="H25" s="38">
        <f>7600/2+500</f>
        <v>4300</v>
      </c>
      <c r="I25" s="38">
        <f>7600/2+500</f>
        <v>4300</v>
      </c>
      <c r="J25" s="38">
        <f>5300+700</f>
        <v>6000</v>
      </c>
      <c r="K25" s="38">
        <f>J25</f>
        <v>6000</v>
      </c>
      <c r="L25" s="38">
        <f>6000+700</f>
        <v>6700</v>
      </c>
      <c r="M25" s="38">
        <f>L25</f>
        <v>6700</v>
      </c>
      <c r="N25" s="38">
        <f>6200+700</f>
        <v>6900</v>
      </c>
      <c r="O25" s="38">
        <f>N25</f>
        <v>6900</v>
      </c>
      <c r="P25" s="150">
        <v>7730</v>
      </c>
      <c r="Q25" s="150">
        <v>7730</v>
      </c>
      <c r="R25" s="150">
        <v>7730</v>
      </c>
      <c r="S25" s="150">
        <v>7730</v>
      </c>
    </row>
    <row r="26" spans="1:27" hidden="1" x14ac:dyDescent="0.2">
      <c r="F26" s="79"/>
      <c r="G26" s="148">
        <f>H26+I26+J26+K26+L26+M26+N26+O26+P26+Q26+R26+S26</f>
        <v>78720</v>
      </c>
      <c r="H26" s="38">
        <f>7600/2+500</f>
        <v>4300</v>
      </c>
      <c r="I26" s="38">
        <f>7600/2+500</f>
        <v>4300</v>
      </c>
      <c r="J26" s="38">
        <f>5300+700</f>
        <v>6000</v>
      </c>
      <c r="K26" s="38">
        <f>J26</f>
        <v>6000</v>
      </c>
      <c r="L26" s="38">
        <f>6000+700</f>
        <v>6700</v>
      </c>
      <c r="M26" s="38">
        <f>L26</f>
        <v>6700</v>
      </c>
      <c r="N26" s="38">
        <f>6200+700</f>
        <v>6900</v>
      </c>
      <c r="O26" s="38">
        <f>N26</f>
        <v>6900</v>
      </c>
      <c r="P26" s="150">
        <v>7730</v>
      </c>
      <c r="Q26" s="150">
        <v>7730</v>
      </c>
      <c r="R26" s="150">
        <v>7730</v>
      </c>
      <c r="S26" s="150">
        <v>7730</v>
      </c>
    </row>
    <row r="27" spans="1:27" hidden="1" x14ac:dyDescent="0.2">
      <c r="F27" s="79"/>
    </row>
    <row r="28" spans="1:27" x14ac:dyDescent="0.2">
      <c r="F28" s="79"/>
    </row>
    <row r="29" spans="1:27" x14ac:dyDescent="0.2">
      <c r="F29" s="79"/>
    </row>
    <row r="30" spans="1:27" x14ac:dyDescent="0.2">
      <c r="F30" s="79"/>
    </row>
    <row r="31" spans="1:27" x14ac:dyDescent="0.2">
      <c r="F31" s="79"/>
    </row>
    <row r="32" spans="1:27" x14ac:dyDescent="0.2">
      <c r="F32" s="79"/>
    </row>
    <row r="33" spans="6:6" x14ac:dyDescent="0.2">
      <c r="F33" s="79"/>
    </row>
  </sheetData>
  <sheetProtection selectLockedCells="1" selectUnlockedCells="1"/>
  <mergeCells count="25">
    <mergeCell ref="A6:S6"/>
    <mergeCell ref="A7:A9"/>
    <mergeCell ref="B7:B9"/>
    <mergeCell ref="C7:C9"/>
    <mergeCell ref="D7:D9"/>
    <mergeCell ref="E7:E9"/>
    <mergeCell ref="F7:F9"/>
    <mergeCell ref="G7:G9"/>
    <mergeCell ref="H7:S7"/>
    <mergeCell ref="A23:C23"/>
    <mergeCell ref="T7:T8"/>
    <mergeCell ref="U7:U9"/>
    <mergeCell ref="V7:W7"/>
    <mergeCell ref="X7:AA7"/>
    <mergeCell ref="H8:I8"/>
    <mergeCell ref="J8:K8"/>
    <mergeCell ref="L8:M8"/>
    <mergeCell ref="N8:O8"/>
    <mergeCell ref="P8:Q8"/>
    <mergeCell ref="R8:S8"/>
    <mergeCell ref="V8:W8"/>
    <mergeCell ref="X8:X9"/>
    <mergeCell ref="Y8:AA8"/>
    <mergeCell ref="A10:A21"/>
    <mergeCell ref="B10:B21"/>
  </mergeCells>
  <pageMargins left="3.937007874015748E-2" right="3.937007874015748E-2" top="0.35433070866141736" bottom="0.15748031496062992" header="0.31496062992125984" footer="0.31496062992125984"/>
  <pageSetup paperSize="9" scale="55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Z17"/>
  <sheetViews>
    <sheetView zoomScaleNormal="100" workbookViewId="0">
      <selection activeCell="P4" sqref="P4:Q4"/>
    </sheetView>
  </sheetViews>
  <sheetFormatPr defaultRowHeight="12.75" outlineLevelCol="1" x14ac:dyDescent="0.2"/>
  <cols>
    <col min="1" max="1" width="5.5703125" style="105" customWidth="1"/>
    <col min="2" max="2" width="12.85546875" style="105" customWidth="1"/>
    <col min="3" max="3" width="7" style="105" customWidth="1"/>
    <col min="4" max="4" width="15.5703125" style="105" customWidth="1"/>
    <col min="5" max="5" width="10.5703125" style="105" customWidth="1"/>
    <col min="6" max="6" width="0.140625" style="79" customWidth="1"/>
    <col min="7" max="7" width="10.42578125" style="105" customWidth="1"/>
    <col min="8" max="8" width="9.42578125" style="105" customWidth="1"/>
    <col min="9" max="9" width="10.42578125" style="105" customWidth="1"/>
    <col min="10" max="10" width="9.28515625" style="105" customWidth="1"/>
    <col min="11" max="11" width="9.5703125" style="105" customWidth="1"/>
    <col min="12" max="12" width="9.28515625" style="105" customWidth="1"/>
    <col min="13" max="13" width="9.85546875" style="105" customWidth="1"/>
    <col min="14" max="14" width="9.7109375" style="105" customWidth="1"/>
    <col min="15" max="15" width="9.28515625" style="105" bestFit="1" customWidth="1"/>
    <col min="16" max="16" width="9.42578125" style="105" customWidth="1"/>
    <col min="17" max="17" width="10.7109375" style="105" customWidth="1"/>
    <col min="18" max="18" width="10.28515625" style="105" hidden="1" customWidth="1"/>
    <col min="19" max="19" width="11.28515625" style="105" hidden="1" customWidth="1" outlineLevel="1"/>
    <col min="20" max="21" width="10.5703125" style="105" hidden="1" customWidth="1" outlineLevel="1"/>
    <col min="22" max="22" width="11.140625" style="105" hidden="1" customWidth="1" outlineLevel="1"/>
    <col min="23" max="23" width="11.85546875" style="105" hidden="1" customWidth="1" outlineLevel="1"/>
    <col min="24" max="24" width="10.28515625" style="105" hidden="1" customWidth="1" outlineLevel="1"/>
    <col min="25" max="25" width="11.140625" style="105" hidden="1" customWidth="1" outlineLevel="1"/>
    <col min="26" max="26" width="9.140625" style="105" collapsed="1"/>
    <col min="27" max="16384" width="9.140625" style="105"/>
  </cols>
  <sheetData>
    <row r="1" spans="1:25" ht="14.25" x14ac:dyDescent="0.2">
      <c r="P1" s="76"/>
      <c r="Q1" s="107" t="s">
        <v>169</v>
      </c>
    </row>
    <row r="2" spans="1:25" ht="18.75" customHeight="1" x14ac:dyDescent="0.2">
      <c r="A2" s="141"/>
      <c r="P2" s="108" t="s">
        <v>1</v>
      </c>
    </row>
    <row r="3" spans="1:25" ht="24" customHeight="1" x14ac:dyDescent="0.2">
      <c r="A3" s="143"/>
      <c r="P3" s="108" t="s">
        <v>2</v>
      </c>
    </row>
    <row r="4" spans="1:25" ht="19.5" customHeight="1" x14ac:dyDescent="0.2">
      <c r="A4" s="143"/>
      <c r="P4" s="109" t="s">
        <v>176</v>
      </c>
      <c r="Q4" s="76"/>
    </row>
    <row r="5" spans="1:25" ht="27.75" customHeight="1" x14ac:dyDescent="0.2">
      <c r="A5" s="143"/>
      <c r="L5" s="145"/>
    </row>
    <row r="6" spans="1:25" ht="21.75" customHeight="1" x14ac:dyDescent="0.2">
      <c r="A6" s="270" t="s">
        <v>170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146"/>
    </row>
    <row r="7" spans="1:25" ht="19.5" customHeight="1" x14ac:dyDescent="0.2">
      <c r="A7" s="281" t="s">
        <v>143</v>
      </c>
      <c r="B7" s="281" t="s">
        <v>5</v>
      </c>
      <c r="C7" s="281" t="s">
        <v>6</v>
      </c>
      <c r="D7" s="281" t="s">
        <v>7</v>
      </c>
      <c r="E7" s="272" t="s">
        <v>144</v>
      </c>
      <c r="F7" s="289" t="s">
        <v>145</v>
      </c>
      <c r="G7" s="285" t="s">
        <v>11</v>
      </c>
      <c r="H7" s="253" t="s">
        <v>12</v>
      </c>
      <c r="I7" s="253"/>
      <c r="J7" s="253"/>
      <c r="K7" s="253"/>
      <c r="L7" s="253"/>
      <c r="M7" s="253"/>
      <c r="N7" s="253"/>
      <c r="O7" s="253"/>
      <c r="P7" s="253"/>
      <c r="Q7" s="253"/>
      <c r="R7" s="209" t="s">
        <v>13</v>
      </c>
      <c r="S7" s="210" t="s">
        <v>14</v>
      </c>
      <c r="T7" s="211"/>
      <c r="U7" s="212"/>
      <c r="V7" s="213" t="s">
        <v>15</v>
      </c>
      <c r="W7" s="214"/>
      <c r="X7" s="214"/>
      <c r="Y7" s="215"/>
    </row>
    <row r="8" spans="1:25" ht="36.75" customHeight="1" x14ac:dyDescent="0.2">
      <c r="A8" s="281"/>
      <c r="B8" s="281"/>
      <c r="C8" s="281"/>
      <c r="D8" s="281"/>
      <c r="E8" s="282"/>
      <c r="F8" s="289"/>
      <c r="G8" s="285"/>
      <c r="H8" s="278" t="s">
        <v>16</v>
      </c>
      <c r="I8" s="288"/>
      <c r="J8" s="278" t="s">
        <v>17</v>
      </c>
      <c r="K8" s="288"/>
      <c r="L8" s="278" t="s">
        <v>18</v>
      </c>
      <c r="M8" s="288"/>
      <c r="N8" s="278" t="s">
        <v>19</v>
      </c>
      <c r="O8" s="288"/>
      <c r="P8" s="278" t="s">
        <v>159</v>
      </c>
      <c r="Q8" s="288"/>
      <c r="R8" s="209"/>
      <c r="S8" s="210"/>
      <c r="T8" s="217" t="s">
        <v>21</v>
      </c>
      <c r="U8" s="218"/>
      <c r="V8" s="219" t="s">
        <v>22</v>
      </c>
      <c r="W8" s="274" t="s">
        <v>23</v>
      </c>
      <c r="X8" s="275"/>
      <c r="Y8" s="276"/>
    </row>
    <row r="9" spans="1:25" ht="35.25" customHeight="1" x14ac:dyDescent="0.2">
      <c r="A9" s="281"/>
      <c r="B9" s="281"/>
      <c r="C9" s="281"/>
      <c r="D9" s="281"/>
      <c r="E9" s="283"/>
      <c r="F9" s="289"/>
      <c r="G9" s="285"/>
      <c r="H9" s="118" t="s">
        <v>24</v>
      </c>
      <c r="I9" s="118" t="s">
        <v>25</v>
      </c>
      <c r="J9" s="118" t="s">
        <v>26</v>
      </c>
      <c r="K9" s="118" t="s">
        <v>27</v>
      </c>
      <c r="L9" s="118" t="s">
        <v>28</v>
      </c>
      <c r="M9" s="118" t="s">
        <v>29</v>
      </c>
      <c r="N9" s="118" t="s">
        <v>30</v>
      </c>
      <c r="O9" s="118" t="s">
        <v>31</v>
      </c>
      <c r="P9" s="118" t="s">
        <v>161</v>
      </c>
      <c r="Q9" s="118" t="s">
        <v>162</v>
      </c>
      <c r="R9" s="147"/>
      <c r="S9" s="210"/>
      <c r="T9" s="13" t="s">
        <v>24</v>
      </c>
      <c r="U9" s="14" t="s">
        <v>25</v>
      </c>
      <c r="V9" s="219"/>
      <c r="W9" s="115" t="s">
        <v>32</v>
      </c>
      <c r="X9" s="16" t="s">
        <v>24</v>
      </c>
      <c r="Y9" s="17" t="s">
        <v>25</v>
      </c>
    </row>
    <row r="10" spans="1:25" ht="36.75" customHeight="1" x14ac:dyDescent="0.2">
      <c r="A10" s="277" t="s">
        <v>165</v>
      </c>
      <c r="B10" s="253" t="s">
        <v>156</v>
      </c>
      <c r="C10" s="129" t="s">
        <v>157</v>
      </c>
      <c r="D10" s="117" t="s">
        <v>156</v>
      </c>
      <c r="E10" s="118" t="s">
        <v>171</v>
      </c>
      <c r="F10" s="119">
        <v>88300</v>
      </c>
      <c r="G10" s="148">
        <f>H10+I10+J10+K10+L10+M10+N10+O10+P10+Q10</f>
        <v>122300</v>
      </c>
      <c r="H10" s="38">
        <v>9900</v>
      </c>
      <c r="I10" s="38">
        <f>H10</f>
        <v>9900</v>
      </c>
      <c r="J10" s="38">
        <v>11350</v>
      </c>
      <c r="K10" s="38">
        <f>J10</f>
        <v>11350</v>
      </c>
      <c r="L10" s="38">
        <v>12800</v>
      </c>
      <c r="M10" s="38">
        <f>L10</f>
        <v>12800</v>
      </c>
      <c r="N10" s="38">
        <v>13550</v>
      </c>
      <c r="O10" s="38">
        <f>N10</f>
        <v>13550</v>
      </c>
      <c r="P10" s="38">
        <f>O10</f>
        <v>13550</v>
      </c>
      <c r="Q10" s="38">
        <f>P10</f>
        <v>13550</v>
      </c>
      <c r="R10" s="149">
        <f>G10-F10</f>
        <v>34000</v>
      </c>
      <c r="S10" s="27">
        <v>102000.2</v>
      </c>
      <c r="T10" s="28">
        <v>5600</v>
      </c>
      <c r="U10" s="28">
        <v>5600</v>
      </c>
      <c r="V10" s="29">
        <f>G10-S10</f>
        <v>20299.800000000003</v>
      </c>
      <c r="W10" s="30">
        <f>X10+Y10</f>
        <v>8600</v>
      </c>
      <c r="X10" s="31">
        <f>H10-T10</f>
        <v>4300</v>
      </c>
      <c r="Y10" s="31">
        <f>I10-U10</f>
        <v>4300</v>
      </c>
    </row>
    <row r="11" spans="1:25" ht="44.25" customHeight="1" x14ac:dyDescent="0.2">
      <c r="A11" s="286"/>
      <c r="B11" s="287"/>
      <c r="C11" s="129" t="s">
        <v>157</v>
      </c>
      <c r="D11" s="117" t="s">
        <v>156</v>
      </c>
      <c r="E11" s="118" t="s">
        <v>172</v>
      </c>
      <c r="F11" s="119"/>
      <c r="G11" s="148">
        <f>H11+I11+J11+K11+L11+M11+N11+O11+P11+Q11</f>
        <v>102500</v>
      </c>
      <c r="H11" s="38">
        <v>11350</v>
      </c>
      <c r="I11" s="38">
        <f>H11</f>
        <v>11350</v>
      </c>
      <c r="J11" s="38">
        <v>12800</v>
      </c>
      <c r="K11" s="38">
        <f>J11</f>
        <v>12800</v>
      </c>
      <c r="L11" s="38">
        <v>13550</v>
      </c>
      <c r="M11" s="38">
        <f>L11</f>
        <v>13550</v>
      </c>
      <c r="N11" s="38">
        <f>M11</f>
        <v>13550</v>
      </c>
      <c r="O11" s="38">
        <f>N11</f>
        <v>13550</v>
      </c>
      <c r="P11" s="38"/>
      <c r="Q11" s="38"/>
      <c r="R11" s="149">
        <f>G11-F11</f>
        <v>102500</v>
      </c>
      <c r="S11" s="27">
        <v>102000.2</v>
      </c>
      <c r="T11" s="28">
        <v>5600</v>
      </c>
      <c r="U11" s="28">
        <v>5600</v>
      </c>
      <c r="V11" s="29">
        <f>G11-S11</f>
        <v>499.80000000000291</v>
      </c>
      <c r="W11" s="30">
        <f>X11+Y11</f>
        <v>11500</v>
      </c>
      <c r="X11" s="31">
        <f>H11-T11</f>
        <v>5750</v>
      </c>
      <c r="Y11" s="31">
        <f>I11-U11</f>
        <v>5750</v>
      </c>
    </row>
    <row r="12" spans="1:25" ht="22.5" customHeight="1" x14ac:dyDescent="0.2">
      <c r="A12" s="163"/>
      <c r="B12" s="104"/>
      <c r="C12" s="163"/>
      <c r="D12" s="164"/>
      <c r="E12" s="104"/>
      <c r="F12" s="138"/>
      <c r="G12" s="165"/>
      <c r="H12" s="40"/>
      <c r="I12" s="40"/>
      <c r="J12" s="40"/>
      <c r="K12" s="40"/>
      <c r="L12" s="40"/>
      <c r="M12" s="40"/>
      <c r="N12" s="166"/>
      <c r="O12" s="166"/>
      <c r="P12" s="166"/>
      <c r="Q12" s="166"/>
      <c r="R12" s="154"/>
    </row>
    <row r="13" spans="1:25" ht="18.75" customHeight="1" x14ac:dyDescent="0.25">
      <c r="A13" s="279" t="s">
        <v>127</v>
      </c>
      <c r="B13" s="279"/>
      <c r="C13" s="279"/>
      <c r="D13" s="139" t="s">
        <v>128</v>
      </c>
      <c r="E13" s="139"/>
      <c r="F13" s="168"/>
      <c r="G13" s="139" t="s">
        <v>129</v>
      </c>
      <c r="H13" s="40"/>
      <c r="I13" s="40"/>
      <c r="J13" s="40"/>
      <c r="K13" s="40"/>
      <c r="L13" s="40"/>
      <c r="M13" s="40"/>
      <c r="N13" s="40"/>
      <c r="O13" s="40"/>
      <c r="P13" s="166"/>
      <c r="Q13" s="166"/>
    </row>
    <row r="14" spans="1:25" ht="33" customHeight="1" x14ac:dyDescent="0.2">
      <c r="A14" s="169"/>
      <c r="B14" s="164"/>
      <c r="C14" s="163"/>
      <c r="D14" s="164"/>
      <c r="E14" s="164"/>
      <c r="F14" s="170"/>
      <c r="G14" s="165"/>
      <c r="H14" s="40"/>
      <c r="I14" s="40"/>
      <c r="J14" s="40"/>
      <c r="K14" s="40"/>
      <c r="L14" s="40"/>
      <c r="M14" s="40"/>
      <c r="N14" s="40"/>
      <c r="O14" s="40"/>
      <c r="P14" s="166"/>
      <c r="Q14" s="166"/>
    </row>
    <row r="15" spans="1:25" hidden="1" x14ac:dyDescent="0.2">
      <c r="D15" s="105" t="s">
        <v>168</v>
      </c>
      <c r="G15" s="148" t="e">
        <f>H15+I15+J15+K15+L15+M15+N15+O15+P15+Q15+#REF!+#REF!</f>
        <v>#REF!</v>
      </c>
      <c r="H15" s="38">
        <f>7600/2+500</f>
        <v>4300</v>
      </c>
      <c r="I15" s="38">
        <f>7600/2+500</f>
        <v>4300</v>
      </c>
      <c r="J15" s="38">
        <f>5300+700</f>
        <v>6000</v>
      </c>
      <c r="K15" s="38">
        <f>J15</f>
        <v>6000</v>
      </c>
      <c r="L15" s="38">
        <f>6000+700</f>
        <v>6700</v>
      </c>
      <c r="M15" s="38">
        <f>L15</f>
        <v>6700</v>
      </c>
      <c r="N15" s="38">
        <f>6200+700</f>
        <v>6900</v>
      </c>
      <c r="O15" s="38">
        <f>N15</f>
        <v>6900</v>
      </c>
      <c r="P15" s="150">
        <v>7730</v>
      </c>
      <c r="Q15" s="150">
        <v>7730</v>
      </c>
    </row>
    <row r="16" spans="1:25" hidden="1" x14ac:dyDescent="0.2">
      <c r="G16" s="148" t="e">
        <f>H16+I16+J16+K16+L16+M16+N16+O16+P16+Q16+#REF!+#REF!</f>
        <v>#REF!</v>
      </c>
      <c r="H16" s="38">
        <f>7600/2+500</f>
        <v>4300</v>
      </c>
      <c r="I16" s="38">
        <f>7600/2+500</f>
        <v>4300</v>
      </c>
      <c r="J16" s="38">
        <f>5300+700</f>
        <v>6000</v>
      </c>
      <c r="K16" s="38">
        <f>J16</f>
        <v>6000</v>
      </c>
      <c r="L16" s="38">
        <f>6000+700</f>
        <v>6700</v>
      </c>
      <c r="M16" s="38">
        <f>L16</f>
        <v>6700</v>
      </c>
      <c r="N16" s="38">
        <f>6200+700</f>
        <v>6900</v>
      </c>
      <c r="O16" s="38">
        <f>N16</f>
        <v>6900</v>
      </c>
      <c r="P16" s="150">
        <v>7730</v>
      </c>
      <c r="Q16" s="150">
        <v>7730</v>
      </c>
    </row>
    <row r="17" hidden="1" x14ac:dyDescent="0.2"/>
  </sheetData>
  <sheetProtection selectLockedCells="1" selectUnlockedCells="1"/>
  <mergeCells count="24">
    <mergeCell ref="A6:Q6"/>
    <mergeCell ref="A7:A9"/>
    <mergeCell ref="B7:B9"/>
    <mergeCell ref="C7:C9"/>
    <mergeCell ref="D7:D9"/>
    <mergeCell ref="E7:E9"/>
    <mergeCell ref="F7:F9"/>
    <mergeCell ref="G7:G9"/>
    <mergeCell ref="H7:Q7"/>
    <mergeCell ref="V8:V9"/>
    <mergeCell ref="W8:Y8"/>
    <mergeCell ref="A10:A11"/>
    <mergeCell ref="B10:B11"/>
    <mergeCell ref="A13:C13"/>
    <mergeCell ref="R7:R8"/>
    <mergeCell ref="S7:S9"/>
    <mergeCell ref="T7:U7"/>
    <mergeCell ref="V7:Y7"/>
    <mergeCell ref="H8:I8"/>
    <mergeCell ref="J8:K8"/>
    <mergeCell ref="L8:M8"/>
    <mergeCell ref="N8:O8"/>
    <mergeCell ref="P8:Q8"/>
    <mergeCell ref="T8:U8"/>
  </mergeCells>
  <pageMargins left="0.25" right="0.25" top="0.75" bottom="0.75" header="0.3" footer="0.3"/>
  <pageSetup paperSize="9" scale="8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3"/>
  <sheetViews>
    <sheetView tabSelected="1" zoomScaleNormal="100" zoomScaleSheetLayoutView="85" workbookViewId="0">
      <selection activeCell="F2" sqref="F2"/>
    </sheetView>
  </sheetViews>
  <sheetFormatPr defaultRowHeight="15" x14ac:dyDescent="0.25"/>
  <cols>
    <col min="1" max="1" width="6.28515625" style="106" customWidth="1"/>
    <col min="2" max="2" width="21.140625" style="106" customWidth="1"/>
    <col min="3" max="3" width="9.5703125" style="106" customWidth="1"/>
    <col min="4" max="4" width="21.140625" style="106" customWidth="1"/>
    <col min="5" max="5" width="21.42578125" style="106" customWidth="1"/>
    <col min="6" max="6" width="12.140625" style="3" customWidth="1"/>
    <col min="7" max="7" width="11.7109375" style="106" customWidth="1"/>
    <col min="8" max="8" width="14.7109375" style="106" customWidth="1"/>
    <col min="9" max="9" width="13.140625" style="106" customWidth="1"/>
    <col min="10" max="10" width="12" style="106" customWidth="1"/>
    <col min="11" max="11" width="13.140625" style="106" customWidth="1"/>
  </cols>
  <sheetData>
    <row r="1" spans="1:11" ht="25.5" customHeight="1" x14ac:dyDescent="0.25">
      <c r="J1" s="172"/>
      <c r="K1" s="173" t="s">
        <v>0</v>
      </c>
    </row>
    <row r="2" spans="1:11" ht="15.75" x14ac:dyDescent="0.25">
      <c r="B2" s="3"/>
      <c r="C2" s="3"/>
      <c r="D2" s="3"/>
      <c r="E2" s="3"/>
      <c r="J2" s="174" t="s">
        <v>1</v>
      </c>
      <c r="K2" s="175"/>
    </row>
    <row r="3" spans="1:11" ht="15.75" x14ac:dyDescent="0.25">
      <c r="B3" s="3"/>
      <c r="C3" s="3"/>
      <c r="D3" s="3"/>
      <c r="E3" s="3"/>
      <c r="J3" s="174" t="s">
        <v>2</v>
      </c>
      <c r="K3" s="175"/>
    </row>
    <row r="4" spans="1:11" ht="15.75" x14ac:dyDescent="0.25">
      <c r="B4" s="3"/>
      <c r="C4" s="3"/>
      <c r="D4" s="3"/>
      <c r="E4" s="3"/>
      <c r="J4" s="176" t="s">
        <v>177</v>
      </c>
      <c r="K4" s="177"/>
    </row>
    <row r="5" spans="1:11" ht="15.75" x14ac:dyDescent="0.25">
      <c r="A5" s="139"/>
      <c r="B5" s="294"/>
      <c r="C5" s="294"/>
      <c r="D5" s="294"/>
      <c r="E5" s="294"/>
      <c r="F5" s="294"/>
      <c r="G5" s="294"/>
      <c r="H5" s="294"/>
      <c r="I5" s="294"/>
      <c r="J5" s="173"/>
      <c r="K5" s="173"/>
    </row>
    <row r="6" spans="1:11" ht="23.25" customHeight="1" x14ac:dyDescent="0.25">
      <c r="A6" s="295" t="s">
        <v>173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1" ht="18" customHeight="1" x14ac:dyDescent="0.25">
      <c r="A7" s="296" t="s">
        <v>143</v>
      </c>
      <c r="B7" s="290" t="s">
        <v>5</v>
      </c>
      <c r="C7" s="290" t="s">
        <v>6</v>
      </c>
      <c r="D7" s="290" t="s">
        <v>7</v>
      </c>
      <c r="E7" s="290" t="s">
        <v>8</v>
      </c>
      <c r="F7" s="297" t="s">
        <v>9</v>
      </c>
      <c r="G7" s="290" t="s">
        <v>146</v>
      </c>
      <c r="H7" s="290" t="s">
        <v>148</v>
      </c>
      <c r="I7" s="290"/>
      <c r="J7" s="290"/>
      <c r="K7" s="290"/>
    </row>
    <row r="8" spans="1:11" ht="39.75" customHeight="1" x14ac:dyDescent="0.25">
      <c r="A8" s="296"/>
      <c r="B8" s="290"/>
      <c r="C8" s="290"/>
      <c r="D8" s="290"/>
      <c r="E8" s="290"/>
      <c r="F8" s="297"/>
      <c r="G8" s="290"/>
      <c r="H8" s="290" t="s">
        <v>16</v>
      </c>
      <c r="I8" s="290"/>
      <c r="J8" s="290" t="s">
        <v>17</v>
      </c>
      <c r="K8" s="290"/>
    </row>
    <row r="9" spans="1:11" ht="30.75" customHeight="1" x14ac:dyDescent="0.25">
      <c r="A9" s="296"/>
      <c r="B9" s="290"/>
      <c r="C9" s="290"/>
      <c r="D9" s="290"/>
      <c r="E9" s="290"/>
      <c r="F9" s="297"/>
      <c r="G9" s="290"/>
      <c r="H9" s="178" t="s">
        <v>24</v>
      </c>
      <c r="I9" s="178" t="s">
        <v>25</v>
      </c>
      <c r="J9" s="178" t="s">
        <v>26</v>
      </c>
      <c r="K9" s="178" t="s">
        <v>27</v>
      </c>
    </row>
    <row r="10" spans="1:11" ht="37.5" customHeight="1" x14ac:dyDescent="0.25">
      <c r="A10" s="291" t="s">
        <v>86</v>
      </c>
      <c r="B10" s="292" t="s">
        <v>87</v>
      </c>
      <c r="C10" s="179" t="s">
        <v>100</v>
      </c>
      <c r="D10" s="180" t="s">
        <v>101</v>
      </c>
      <c r="E10" s="180" t="s">
        <v>101</v>
      </c>
      <c r="F10" s="181">
        <v>1</v>
      </c>
      <c r="G10" s="182">
        <f>H10+I10+J10+K10</f>
        <v>37200</v>
      </c>
      <c r="H10" s="183">
        <v>8860</v>
      </c>
      <c r="I10" s="183">
        <f>H10</f>
        <v>8860</v>
      </c>
      <c r="J10" s="183">
        <v>9740</v>
      </c>
      <c r="K10" s="183">
        <v>9740</v>
      </c>
    </row>
    <row r="11" spans="1:11" ht="48.75" customHeight="1" x14ac:dyDescent="0.25">
      <c r="A11" s="291"/>
      <c r="B11" s="292"/>
      <c r="C11" s="179" t="s">
        <v>100</v>
      </c>
      <c r="D11" s="180" t="s">
        <v>101</v>
      </c>
      <c r="E11" s="180" t="s">
        <v>101</v>
      </c>
      <c r="F11" s="181">
        <v>2</v>
      </c>
      <c r="G11" s="182">
        <f>H11+I11+J11+K11</f>
        <v>19480</v>
      </c>
      <c r="H11" s="183">
        <v>9740</v>
      </c>
      <c r="I11" s="183">
        <v>9740</v>
      </c>
      <c r="J11" s="183"/>
      <c r="K11" s="183"/>
    </row>
    <row r="12" spans="1:11" ht="46.5" customHeight="1" x14ac:dyDescent="0.25">
      <c r="A12" s="184" t="s">
        <v>86</v>
      </c>
      <c r="B12" s="181" t="s">
        <v>87</v>
      </c>
      <c r="C12" s="179" t="s">
        <v>96</v>
      </c>
      <c r="D12" s="180" t="s">
        <v>97</v>
      </c>
      <c r="E12" s="180" t="s">
        <v>97</v>
      </c>
      <c r="F12" s="181">
        <v>1</v>
      </c>
      <c r="G12" s="182">
        <f>H12+I12+J12+K12</f>
        <v>37200</v>
      </c>
      <c r="H12" s="183">
        <v>8860</v>
      </c>
      <c r="I12" s="183">
        <f>H12</f>
        <v>8860</v>
      </c>
      <c r="J12" s="183">
        <v>9740</v>
      </c>
      <c r="K12" s="183">
        <v>9740</v>
      </c>
    </row>
    <row r="13" spans="1:11" ht="47.25" customHeight="1" x14ac:dyDescent="0.25">
      <c r="A13" s="184" t="s">
        <v>72</v>
      </c>
      <c r="B13" s="181" t="s">
        <v>73</v>
      </c>
      <c r="C13" s="179" t="s">
        <v>74</v>
      </c>
      <c r="D13" s="180" t="s">
        <v>174</v>
      </c>
      <c r="E13" s="180" t="s">
        <v>174</v>
      </c>
      <c r="F13" s="181">
        <v>1</v>
      </c>
      <c r="G13" s="182">
        <f>H13+I13+J13+K13</f>
        <v>37200</v>
      </c>
      <c r="H13" s="183">
        <v>8860</v>
      </c>
      <c r="I13" s="183">
        <f>H13</f>
        <v>8860</v>
      </c>
      <c r="J13" s="183">
        <v>9740</v>
      </c>
      <c r="K13" s="183">
        <v>9740</v>
      </c>
    </row>
    <row r="14" spans="1:11" ht="24" customHeight="1" x14ac:dyDescent="0.25">
      <c r="A14" s="139"/>
      <c r="B14" s="293"/>
      <c r="C14" s="293"/>
      <c r="D14" s="293"/>
      <c r="E14" s="293"/>
      <c r="F14" s="293"/>
      <c r="G14" s="293"/>
      <c r="H14" s="293"/>
      <c r="I14" s="185"/>
      <c r="J14" s="185"/>
      <c r="K14" s="185"/>
    </row>
    <row r="15" spans="1:11" x14ac:dyDescent="0.25">
      <c r="A15" s="139"/>
      <c r="B15" s="139"/>
      <c r="C15" s="139"/>
      <c r="D15" s="139"/>
      <c r="E15" s="139"/>
      <c r="F15" s="186"/>
      <c r="G15" s="139"/>
      <c r="H15" s="139"/>
      <c r="I15" s="139"/>
      <c r="J15" s="139"/>
      <c r="K15" s="139"/>
    </row>
    <row r="16" spans="1:11" s="106" customFormat="1" ht="15.75" x14ac:dyDescent="0.25">
      <c r="A16" s="139"/>
      <c r="B16" s="173" t="s">
        <v>127</v>
      </c>
      <c r="C16" s="173" t="s">
        <v>128</v>
      </c>
      <c r="D16" s="173" t="s">
        <v>129</v>
      </c>
      <c r="E16" s="139"/>
      <c r="F16" s="186"/>
      <c r="G16" s="139"/>
      <c r="H16" s="139"/>
      <c r="I16" s="139"/>
      <c r="J16" s="139"/>
      <c r="K16" s="139"/>
    </row>
    <row r="17" spans="6:6" s="106" customFormat="1" x14ac:dyDescent="0.25">
      <c r="F17" s="104"/>
    </row>
    <row r="18" spans="6:6" s="106" customFormat="1" x14ac:dyDescent="0.25">
      <c r="F18" s="104"/>
    </row>
    <row r="19" spans="6:6" s="106" customFormat="1" x14ac:dyDescent="0.25"/>
    <row r="20" spans="6:6" s="106" customFormat="1" x14ac:dyDescent="0.25">
      <c r="F20" s="104"/>
    </row>
    <row r="21" spans="6:6" s="106" customFormat="1" x14ac:dyDescent="0.25">
      <c r="F21" s="104"/>
    </row>
    <row r="22" spans="6:6" s="106" customFormat="1" x14ac:dyDescent="0.25">
      <c r="F22" s="104"/>
    </row>
    <row r="23" spans="6:6" s="106" customFormat="1" x14ac:dyDescent="0.25">
      <c r="F23" s="104"/>
    </row>
    <row r="24" spans="6:6" s="106" customFormat="1" x14ac:dyDescent="0.25">
      <c r="F24" s="104"/>
    </row>
    <row r="25" spans="6:6" s="106" customFormat="1" x14ac:dyDescent="0.25">
      <c r="F25" s="104"/>
    </row>
    <row r="26" spans="6:6" s="106" customFormat="1" x14ac:dyDescent="0.25">
      <c r="F26" s="104"/>
    </row>
    <row r="27" spans="6:6" s="106" customFormat="1" x14ac:dyDescent="0.25">
      <c r="F27" s="104"/>
    </row>
    <row r="28" spans="6:6" s="106" customFormat="1" x14ac:dyDescent="0.25">
      <c r="F28" s="104"/>
    </row>
    <row r="29" spans="6:6" s="106" customFormat="1" x14ac:dyDescent="0.25">
      <c r="F29" s="104"/>
    </row>
    <row r="30" spans="6:6" s="106" customFormat="1" x14ac:dyDescent="0.25">
      <c r="F30" s="104"/>
    </row>
    <row r="31" spans="6:6" s="106" customFormat="1" x14ac:dyDescent="0.25">
      <c r="F31" s="104"/>
    </row>
    <row r="32" spans="6:6" s="106" customFormat="1" x14ac:dyDescent="0.25">
      <c r="F32" s="104"/>
    </row>
    <row r="33" spans="6:6" s="106" customFormat="1" x14ac:dyDescent="0.25">
      <c r="F33" s="104"/>
    </row>
    <row r="34" spans="6:6" s="106" customFormat="1" x14ac:dyDescent="0.25">
      <c r="F34" s="104"/>
    </row>
    <row r="35" spans="6:6" s="106" customFormat="1" x14ac:dyDescent="0.25">
      <c r="F35" s="104"/>
    </row>
    <row r="36" spans="6:6" s="106" customFormat="1" x14ac:dyDescent="0.25">
      <c r="F36" s="104"/>
    </row>
    <row r="37" spans="6:6" s="106" customFormat="1" x14ac:dyDescent="0.25">
      <c r="F37" s="104"/>
    </row>
    <row r="38" spans="6:6" s="106" customFormat="1" x14ac:dyDescent="0.25">
      <c r="F38" s="104"/>
    </row>
    <row r="39" spans="6:6" s="106" customFormat="1" x14ac:dyDescent="0.25">
      <c r="F39" s="104"/>
    </row>
    <row r="40" spans="6:6" s="106" customFormat="1" x14ac:dyDescent="0.25">
      <c r="F40" s="104"/>
    </row>
    <row r="41" spans="6:6" s="106" customFormat="1" x14ac:dyDescent="0.25">
      <c r="F41" s="104"/>
    </row>
    <row r="42" spans="6:6" s="106" customFormat="1" x14ac:dyDescent="0.25">
      <c r="F42" s="76"/>
    </row>
    <row r="43" spans="6:6" s="106" customFormat="1" x14ac:dyDescent="0.25">
      <c r="F43" s="105"/>
    </row>
  </sheetData>
  <sheetProtection selectLockedCells="1" selectUnlockedCells="1"/>
  <mergeCells count="15">
    <mergeCell ref="B5:I5"/>
    <mergeCell ref="A6:K6"/>
    <mergeCell ref="A7:A9"/>
    <mergeCell ref="B7:B9"/>
    <mergeCell ref="C7:C9"/>
    <mergeCell ref="D7:D9"/>
    <mergeCell ref="E7:E9"/>
    <mergeCell ref="F7:F9"/>
    <mergeCell ref="G7:G9"/>
    <mergeCell ref="H7:K7"/>
    <mergeCell ref="H8:I8"/>
    <mergeCell ref="J8:K8"/>
    <mergeCell ref="A10:A11"/>
    <mergeCell ref="B10:B11"/>
    <mergeCell ref="B14:H14"/>
  </mergeCells>
  <pageMargins left="0.23622047244094491" right="0.23622047244094491" top="0.55118110236220474" bottom="0.55118110236220474" header="0.31496062992125984" footer="0.31496062992125984"/>
  <pageSetup paperSize="9" scale="9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17</vt:i4>
      </vt:variant>
    </vt:vector>
  </HeadingPairs>
  <TitlesOfParts>
    <vt:vector size="23" baseType="lpstr">
      <vt:lpstr>бакалавр денна </vt:lpstr>
      <vt:lpstr>скороч. термін денна</vt:lpstr>
      <vt:lpstr>магістр денна </vt:lpstr>
      <vt:lpstr>маг.вет</vt:lpstr>
      <vt:lpstr>маг.вет (ст)</vt:lpstr>
      <vt:lpstr>мол. бакалавр</vt:lpstr>
      <vt:lpstr>'бакалавр денна '!Excel_BuiltIn__FilterDatabase</vt:lpstr>
      <vt:lpstr>'магістр денна '!Excel_BuiltIn__FilterDatabase</vt:lpstr>
      <vt:lpstr>'мол. бакалавр'!Excel_BuiltIn__FilterDatabase</vt:lpstr>
      <vt:lpstr>'скороч. термін денна'!Excel_BuiltIn__FilterDatabase</vt:lpstr>
      <vt:lpstr>'скороч. термін денна'!Excel_BuiltIn_Print_Area</vt:lpstr>
      <vt:lpstr>'бакалавр денна '!Excel_BuiltIn_Print_Titles</vt:lpstr>
      <vt:lpstr>'магістр денна '!Excel_BuiltIn_Print_Titles</vt:lpstr>
      <vt:lpstr>'мол. бакалавр'!Excel_BuiltIn_Print_Titles</vt:lpstr>
      <vt:lpstr>'скороч. термін денна'!Excel_BuiltIn_Print_Titles</vt:lpstr>
      <vt:lpstr>'бакалавр денна '!Заголовки_для_друку</vt:lpstr>
      <vt:lpstr>'магістр денна '!Заголовки_для_друку</vt:lpstr>
      <vt:lpstr>'мол. бакалавр'!Заголовки_для_друку</vt:lpstr>
      <vt:lpstr>'скороч. термін денна'!Заголовки_для_друку</vt:lpstr>
      <vt:lpstr>'бакалавр денна '!Область_друку</vt:lpstr>
      <vt:lpstr>'магістр денна '!Область_друку</vt:lpstr>
      <vt:lpstr>'мол. бакалавр'!Область_друку</vt:lpstr>
      <vt:lpstr>'скороч. термін денна'!Область_друку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Семерня</dc:creator>
  <cp:lastModifiedBy>Наталія Семерня</cp:lastModifiedBy>
  <dcterms:created xsi:type="dcterms:W3CDTF">2023-05-05T05:09:20Z</dcterms:created>
  <dcterms:modified xsi:type="dcterms:W3CDTF">2023-05-05T05:12:54Z</dcterms:modified>
</cp:coreProperties>
</file>